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kagerding-my.sharepoint.com/personal/nem_kag-erding_de/Documents/+ Informatik/Schulbuch/9/9.1 Funktional/Aufgabenvorlagen u. -lösungen/Kapitelmappen (Vorl, LSG)/"/>
    </mc:Choice>
  </mc:AlternateContent>
  <xr:revisionPtr revIDLastSave="0" documentId="8_{D9AF1DD6-4A77-495A-A21F-9D3F434FB497}" xr6:coauthVersionLast="46" xr6:coauthVersionMax="46" xr10:uidLastSave="{00000000-0000-0000-0000-000000000000}"/>
  <bookViews>
    <workbookView xWindow="-108" yWindow="-108" windowWidth="23256" windowHeight="12576" xr2:uid="{00000000-000D-0000-FFFF-FFFF00000000}"/>
  </bookViews>
  <sheets>
    <sheet name="Einstieg" sheetId="7" r:id="rId1"/>
    <sheet name="1a" sheetId="8" r:id="rId2"/>
    <sheet name="1b" sheetId="9" r:id="rId3"/>
    <sheet name="2" sheetId="12" r:id="rId4"/>
    <sheet name="5" sheetId="13" r:id="rId5"/>
    <sheet name="8" sheetId="14" r:id="rId6"/>
    <sheet name="13a" sheetId="15" r:id="rId7"/>
    <sheet name="13b" sheetId="16" r:id="rId8"/>
    <sheet name="14(Erzeugung)" sheetId="18" r:id="rId9"/>
    <sheet name="14(Spielblatt)" sheetId="19" r:id="rId10"/>
    <sheet name="14(Lehrkraft)" sheetId="20" r:id="rId11"/>
    <sheet name="15" sheetId="17"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18" l="1"/>
  <c r="L18" i="18"/>
  <c r="L17" i="18"/>
  <c r="L16" i="18"/>
  <c r="L15" i="18"/>
  <c r="L14" i="18"/>
  <c r="L13" i="18"/>
  <c r="L12" i="18"/>
  <c r="L11" i="18"/>
  <c r="L10" i="18"/>
  <c r="L9" i="18"/>
  <c r="L8" i="18"/>
  <c r="L7" i="18"/>
  <c r="L6" i="18"/>
  <c r="L5" i="18"/>
  <c r="L4" i="18"/>
  <c r="L3" i="18"/>
  <c r="L2" i="18"/>
  <c r="M10" i="18" l="1"/>
  <c r="M3" i="18"/>
  <c r="A2" i="18" s="1"/>
  <c r="M9" i="18"/>
  <c r="C3" i="18" s="1"/>
  <c r="M2" i="18"/>
  <c r="A1" i="18" s="1"/>
  <c r="M7" i="18"/>
  <c r="C1" i="18" s="1"/>
  <c r="M5" i="18"/>
  <c r="B1" i="18" s="1"/>
  <c r="B3" i="18"/>
  <c r="M4" i="18"/>
  <c r="A3" i="18" s="1"/>
  <c r="M6" i="18"/>
  <c r="B2" i="18" s="1"/>
  <c r="M8" i="18"/>
  <c r="C2" i="18" s="1"/>
  <c r="B4" i="16" l="1"/>
  <c r="B5" i="16" s="1"/>
  <c r="B4" i="15"/>
  <c r="E9" i="16"/>
  <c r="E8" i="16"/>
  <c r="E7" i="16"/>
  <c r="E6" i="16"/>
  <c r="E5" i="16"/>
  <c r="F4" i="16"/>
  <c r="F5" i="16" s="1"/>
  <c r="F6" i="16" s="1"/>
  <c r="F7" i="16" s="1"/>
  <c r="F8" i="16" s="1"/>
  <c r="F9" i="16" s="1"/>
  <c r="D4" i="16" l="1"/>
  <c r="D5" i="16" s="1"/>
  <c r="D6" i="16" s="1"/>
  <c r="D7" i="16" s="1"/>
  <c r="D8" i="16" s="1"/>
  <c r="D9" i="16" s="1"/>
  <c r="D10" i="16" s="1"/>
  <c r="D4" i="15"/>
  <c r="D5" i="15" s="1"/>
  <c r="D6" i="15" s="1"/>
  <c r="D7" i="15" s="1"/>
  <c r="D8" i="15" s="1"/>
  <c r="D9" i="15" s="1"/>
  <c r="F10" i="16"/>
  <c r="C8" i="14" l="1"/>
  <c r="D8" i="14" s="1"/>
  <c r="B9" i="14" s="1"/>
  <c r="C9" i="14" l="1"/>
  <c r="D9" i="14"/>
  <c r="B10" i="14" s="1"/>
  <c r="C10" i="14" l="1"/>
  <c r="D10" i="14" s="1"/>
  <c r="B11" i="14" s="1"/>
  <c r="C11" i="14" l="1"/>
  <c r="D11" i="14" s="1"/>
  <c r="B12" i="14" s="1"/>
  <c r="C12" i="14" l="1"/>
  <c r="D12" i="14" s="1"/>
  <c r="B13" i="14" s="1"/>
  <c r="C13" i="14" l="1"/>
  <c r="D13" i="14"/>
  <c r="B14" i="14" s="1"/>
  <c r="C14" i="14" l="1"/>
  <c r="D14" i="14" s="1"/>
  <c r="E4" i="7" l="1"/>
  <c r="F4" i="7" s="1"/>
</calcChain>
</file>

<file path=xl/sharedStrings.xml><?xml version="1.0" encoding="utf-8"?>
<sst xmlns="http://schemas.openxmlformats.org/spreadsheetml/2006/main" count="189" uniqueCount="151">
  <si>
    <t>Monatliches Taschengeld:</t>
  </si>
  <si>
    <t>Essen/Trinken</t>
  </si>
  <si>
    <t>Musik/Filme/Gaming</t>
  </si>
  <si>
    <t>Sport/Aktivitäten</t>
  </si>
  <si>
    <t>Ausgaben</t>
  </si>
  <si>
    <t>Januar</t>
  </si>
  <si>
    <t>Februar</t>
  </si>
  <si>
    <t>März</t>
  </si>
  <si>
    <t>April</t>
  </si>
  <si>
    <t>Bilanz</t>
  </si>
  <si>
    <t>Obst und Beeren</t>
  </si>
  <si>
    <t>verkaufte Menge
(in kg)</t>
  </si>
  <si>
    <t>Verkaufspreis pro kg
(in €)</t>
  </si>
  <si>
    <t>Einnahmen
(in €)</t>
  </si>
  <si>
    <t>Einkaufspreis pro kg
(in €)</t>
  </si>
  <si>
    <t>Reingewinn pro Sorte
(in €)</t>
  </si>
  <si>
    <t>Erdbeeren</t>
  </si>
  <si>
    <t>Blaubeeren</t>
  </si>
  <si>
    <t>Brombeeren</t>
  </si>
  <si>
    <t>Bananen</t>
  </si>
  <si>
    <t>Äpfel</t>
  </si>
  <si>
    <t>Birnen</t>
  </si>
  <si>
    <t>Ananasse</t>
  </si>
  <si>
    <t>Mangos</t>
  </si>
  <si>
    <t>Sternfrucht</t>
  </si>
  <si>
    <t>Melone</t>
  </si>
  <si>
    <t>Kiwis</t>
  </si>
  <si>
    <t>Gemischt</t>
  </si>
  <si>
    <t>Wöchentlicher Durchschnittsverdienst</t>
  </si>
  <si>
    <t>Verzehr</t>
  </si>
  <si>
    <t>Medien</t>
  </si>
  <si>
    <t>Aktivitäten</t>
  </si>
  <si>
    <t>Woche 1</t>
  </si>
  <si>
    <t>Woche 27</t>
  </si>
  <si>
    <t>Woche 2</t>
  </si>
  <si>
    <t>Woche 28</t>
  </si>
  <si>
    <t>Woche 3</t>
  </si>
  <si>
    <t>Woche 29</t>
  </si>
  <si>
    <t>Woche 4</t>
  </si>
  <si>
    <t>Woche 30</t>
  </si>
  <si>
    <t>Woche 5</t>
  </si>
  <si>
    <t>Woche 31</t>
  </si>
  <si>
    <t>Woche 6</t>
  </si>
  <si>
    <t>Woche 32</t>
  </si>
  <si>
    <t>Woche 7</t>
  </si>
  <si>
    <t>Woche 33</t>
  </si>
  <si>
    <t>Woche 8</t>
  </si>
  <si>
    <t>Woche 34</t>
  </si>
  <si>
    <t>Woche 9</t>
  </si>
  <si>
    <t>Woche 35</t>
  </si>
  <si>
    <t>Woche 10</t>
  </si>
  <si>
    <t>Woche 36</t>
  </si>
  <si>
    <t>Woche 11</t>
  </si>
  <si>
    <t>Woche 37</t>
  </si>
  <si>
    <t>Woche 12</t>
  </si>
  <si>
    <t>Woche 38</t>
  </si>
  <si>
    <t>Woche 13</t>
  </si>
  <si>
    <t>Woche 39</t>
  </si>
  <si>
    <t>Woche 14</t>
  </si>
  <si>
    <t>Woche 40</t>
  </si>
  <si>
    <t>Woche 15</t>
  </si>
  <si>
    <t>Woche 41</t>
  </si>
  <si>
    <t>Woche 16</t>
  </si>
  <si>
    <t>Woche 42</t>
  </si>
  <si>
    <t>Woche 17</t>
  </si>
  <si>
    <t>Woche 43</t>
  </si>
  <si>
    <t>Woche 18</t>
  </si>
  <si>
    <t>Woche 44</t>
  </si>
  <si>
    <t>Woche 19</t>
  </si>
  <si>
    <t>Woche 45</t>
  </si>
  <si>
    <t>Woche 20</t>
  </si>
  <si>
    <t>Woche 46</t>
  </si>
  <si>
    <t>Woche 21</t>
  </si>
  <si>
    <t>Woche 47</t>
  </si>
  <si>
    <t>Woche 22</t>
  </si>
  <si>
    <t>Woche 48</t>
  </si>
  <si>
    <t>Woche 23</t>
  </si>
  <si>
    <t>Woche 49</t>
  </si>
  <si>
    <t>Woche 24</t>
  </si>
  <si>
    <t>Woche 50</t>
  </si>
  <si>
    <t>Woche 25</t>
  </si>
  <si>
    <t>Woche 51</t>
  </si>
  <si>
    <t>Woche 26</t>
  </si>
  <si>
    <t>Woche 52</t>
  </si>
  <si>
    <t>Herr Krach</t>
  </si>
  <si>
    <t>Frau Kersch</t>
  </si>
  <si>
    <t>Herr Well</t>
  </si>
  <si>
    <t>Herr Dorfhage</t>
  </si>
  <si>
    <t>Frau Jächtler</t>
  </si>
  <si>
    <t>Stimmanteil</t>
  </si>
  <si>
    <t>Stimmen</t>
  </si>
  <si>
    <t>Kandidierende</t>
  </si>
  <si>
    <t>Anzahl der Wahlberechtigten:</t>
  </si>
  <si>
    <t>Wahl der Verbindungslehrkräfte</t>
  </si>
  <si>
    <t>Wurzel von a =</t>
  </si>
  <si>
    <t>Startwert für x</t>
  </si>
  <si>
    <t>Schritt</t>
  </si>
  <si>
    <t>Näherung x für die Wurzel</t>
  </si>
  <si>
    <t>Näherung für y</t>
  </si>
  <si>
    <t>Mittelwert von x und y</t>
  </si>
  <si>
    <t>Abschreibung eines Firmenwagens</t>
  </si>
  <si>
    <t>Anschaffungskosten:</t>
  </si>
  <si>
    <t>Jahr</t>
  </si>
  <si>
    <t>Abschreibungsbetrag pro Jahr</t>
  </si>
  <si>
    <t>Restbuchwert</t>
  </si>
  <si>
    <t>Anschaffungsjahr:</t>
  </si>
  <si>
    <t>Anschaffungsmonat:</t>
  </si>
  <si>
    <t>Einstiegsaufgabe</t>
  </si>
  <si>
    <t>Die SMV rechnet ab</t>
  </si>
  <si>
    <t>Finanzanalyse 2.0</t>
  </si>
  <si>
    <t xml:space="preserve">Der kleine Mathe-Helfer (Teil 2): </t>
  </si>
  <si>
    <t>Heron-Verfahren</t>
  </si>
  <si>
    <t>„Kannste Abschreiben!“</t>
  </si>
  <si>
    <t>An der Schwelle zum Gewinn: Breakeven-Point bestimmen</t>
  </si>
  <si>
    <r>
      <rPr>
        <b/>
        <sz val="15"/>
        <color rgb="FFFF0000"/>
        <rFont val="Arial"/>
        <family val="2"/>
      </rPr>
      <t>F</t>
    </r>
    <r>
      <rPr>
        <b/>
        <sz val="15"/>
        <color rgb="FF0070C0"/>
        <rFont val="Arial"/>
        <family val="2"/>
      </rPr>
      <t>r</t>
    </r>
    <r>
      <rPr>
        <b/>
        <sz val="15"/>
        <color rgb="FF00B050"/>
        <rFont val="Arial"/>
        <family val="2"/>
      </rPr>
      <t>u</t>
    </r>
    <r>
      <rPr>
        <b/>
        <sz val="15"/>
        <color rgb="FF0070C0"/>
        <rFont val="Arial"/>
        <family val="2"/>
      </rPr>
      <t>c</t>
    </r>
    <r>
      <rPr>
        <b/>
        <sz val="15"/>
        <color rgb="FFFFC000"/>
        <rFont val="Arial"/>
        <family val="2"/>
      </rPr>
      <t>h</t>
    </r>
    <r>
      <rPr>
        <b/>
        <sz val="15"/>
        <color rgb="FF0070C0"/>
        <rFont val="Arial"/>
        <family val="2"/>
      </rPr>
      <t>t</t>
    </r>
    <r>
      <rPr>
        <b/>
        <sz val="15"/>
        <color rgb="FF7030A0"/>
        <rFont val="Arial"/>
        <family val="2"/>
      </rPr>
      <t>s</t>
    </r>
    <r>
      <rPr>
        <b/>
        <sz val="15"/>
        <color rgb="FF0070C0"/>
        <rFont val="Arial"/>
        <family val="2"/>
      </rPr>
      <t>p</t>
    </r>
    <r>
      <rPr>
        <b/>
        <sz val="15"/>
        <color rgb="FFC00000"/>
        <rFont val="Arial"/>
        <family val="2"/>
      </rPr>
      <t>i</t>
    </r>
    <r>
      <rPr>
        <b/>
        <sz val="15"/>
        <color rgb="FF0070C0"/>
        <rFont val="Arial"/>
        <family val="2"/>
      </rPr>
      <t>e</t>
    </r>
    <r>
      <rPr>
        <b/>
        <sz val="15"/>
        <color theme="5" tint="-0.249977111117893"/>
        <rFont val="Arial"/>
        <family val="2"/>
      </rPr>
      <t>ß</t>
    </r>
    <r>
      <rPr>
        <b/>
        <sz val="15"/>
        <color rgb="FF00B050"/>
        <rFont val="Arial"/>
        <family val="2"/>
      </rPr>
      <t>e</t>
    </r>
  </si>
  <si>
    <t xml:space="preserve"> </t>
  </si>
  <si>
    <t>Adressierungsbingo – natürlich digital!</t>
  </si>
  <si>
    <t>Mögliche Formeln</t>
  </si>
  <si>
    <t>=D1+$B3</t>
  </si>
  <si>
    <t>=E2+$B4</t>
  </si>
  <si>
    <t>=G$1+D$7</t>
  </si>
  <si>
    <t>=H$1+E$7</t>
  </si>
  <si>
    <t>Kopiere dir die neun zufällig erzeugten</t>
  </si>
  <si>
    <t>=G$1+D6</t>
  </si>
  <si>
    <t>der 18 möglichen Bingoergebnisse.</t>
  </si>
  <si>
    <t>=H$1+E7</t>
  </si>
  <si>
    <t>=$E$5+B1</t>
  </si>
  <si>
    <t>=$E$5+C2</t>
  </si>
  <si>
    <t>=D$2+$B$4</t>
  </si>
  <si>
    <t>=E$2+$B$4</t>
  </si>
  <si>
    <t>=E$5+$B$2</t>
  </si>
  <si>
    <t>=F$5+$B$2</t>
  </si>
  <si>
    <t>=$G1+D$7</t>
  </si>
  <si>
    <t>=$G2+E$7</t>
  </si>
  <si>
    <t>=D1+B3</t>
  </si>
  <si>
    <t>=E2+C4</t>
  </si>
  <si>
    <t>=E4+$B1</t>
  </si>
  <si>
    <t>=F5+$B2</t>
  </si>
  <si>
    <r>
      <t xml:space="preserve">Füge die kopierten Formeln hier </t>
    </r>
    <r>
      <rPr>
        <b/>
        <sz val="11"/>
        <color rgb="FF0070C0"/>
        <rFont val="Arial"/>
        <family val="2"/>
      </rPr>
      <t>"als Werte"</t>
    </r>
    <r>
      <rPr>
        <sz val="11"/>
        <color rgb="FF0070C0"/>
        <rFont val="Arial"/>
        <family val="2"/>
      </rPr>
      <t xml:space="preserve"> ein.</t>
    </r>
  </si>
  <si>
    <r>
      <t xml:space="preserve">Markiere Treffer beim Bingospiel </t>
    </r>
    <r>
      <rPr>
        <sz val="11"/>
        <color rgb="FFFF0000"/>
        <rFont val="Arial"/>
        <family val="2"/>
      </rPr>
      <t>rot</t>
    </r>
    <r>
      <rPr>
        <sz val="11"/>
        <color rgb="FF0070C0"/>
        <rFont val="Arial"/>
        <family val="2"/>
      </rPr>
      <t>.</t>
    </r>
  </si>
  <si>
    <t>=D2+$B4</t>
  </si>
  <si>
    <t>=G$1+D7</t>
  </si>
  <si>
    <t>Empfehlung: "benutzte" Formeln markieren!</t>
  </si>
  <si>
    <t>=$E$5+B2</t>
  </si>
  <si>
    <r>
      <t xml:space="preserve">z. B. bereits </t>
    </r>
    <r>
      <rPr>
        <b/>
        <i/>
        <sz val="11"/>
        <color theme="1"/>
        <rFont val="Arial"/>
        <family val="2"/>
      </rPr>
      <t>"nach rechts"</t>
    </r>
    <r>
      <rPr>
        <i/>
        <sz val="11"/>
        <color theme="1"/>
        <rFont val="Arial"/>
        <family val="2"/>
      </rPr>
      <t xml:space="preserve"> angesagt</t>
    </r>
  </si>
  <si>
    <t>--&gt; Hintegrund gelb,</t>
  </si>
  <si>
    <t>=$G2+D$7</t>
  </si>
  <si>
    <t>=D2+B4</t>
  </si>
  <si>
    <t>=E5+$B2</t>
  </si>
  <si>
    <r>
      <rPr>
        <i/>
        <sz val="11"/>
        <rFont val="Arial"/>
        <family val="2"/>
      </rPr>
      <t xml:space="preserve">bereits </t>
    </r>
    <r>
      <rPr>
        <b/>
        <i/>
        <sz val="11"/>
        <rFont val="Arial"/>
        <family val="2"/>
      </rPr>
      <t>"nach oben"</t>
    </r>
    <r>
      <rPr>
        <i/>
        <sz val="11"/>
        <rFont val="Arial"/>
        <family val="2"/>
      </rPr>
      <t xml:space="preserve"> angesagt </t>
    </r>
  </si>
  <si>
    <t>--&gt; Schriftfarbe rot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</si>
</sst>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mmm"/>
  </numFmts>
  <fonts count="32" x14ac:knownFonts="1">
    <font>
      <sz val="11"/>
      <color theme="1"/>
      <name val="Calibri"/>
      <family val="2"/>
      <scheme val="minor"/>
    </font>
    <font>
      <sz val="10"/>
      <color theme="1"/>
      <name val="Arial"/>
      <family val="2"/>
    </font>
    <font>
      <sz val="10"/>
      <color rgb="FFFF0000"/>
      <name val="Arial"/>
      <family val="2"/>
    </font>
    <font>
      <b/>
      <sz val="10"/>
      <color theme="1"/>
      <name val="Arial"/>
      <family val="2"/>
    </font>
    <font>
      <b/>
      <sz val="10"/>
      <color rgb="FF00B050"/>
      <name val="Arial"/>
      <family val="2"/>
    </font>
    <font>
      <b/>
      <sz val="10"/>
      <color rgb="FFFF0000"/>
      <name val="Arial"/>
      <family val="2"/>
    </font>
    <font>
      <b/>
      <sz val="10"/>
      <color rgb="FF0070C0"/>
      <name val="Arial"/>
      <family val="2"/>
    </font>
    <font>
      <b/>
      <sz val="12"/>
      <color theme="0" tint="-0.499984740745262"/>
      <name val="Arial"/>
      <family val="2"/>
    </font>
    <font>
      <b/>
      <sz val="15"/>
      <color rgb="FF0070C0"/>
      <name val="Arial"/>
      <family val="2"/>
    </font>
    <font>
      <b/>
      <sz val="15"/>
      <color rgb="FFFF0000"/>
      <name val="Arial"/>
      <family val="2"/>
    </font>
    <font>
      <b/>
      <sz val="15"/>
      <color rgb="FF00B050"/>
      <name val="Arial"/>
      <family val="2"/>
    </font>
    <font>
      <b/>
      <sz val="15"/>
      <color rgb="FFFFC000"/>
      <name val="Arial"/>
      <family val="2"/>
    </font>
    <font>
      <b/>
      <sz val="15"/>
      <color rgb="FF7030A0"/>
      <name val="Arial"/>
      <family val="2"/>
    </font>
    <font>
      <b/>
      <sz val="15"/>
      <color rgb="FFC00000"/>
      <name val="Arial"/>
      <family val="2"/>
    </font>
    <font>
      <b/>
      <sz val="15"/>
      <color theme="5" tint="-0.249977111117893"/>
      <name val="Arial"/>
      <family val="2"/>
    </font>
    <font>
      <b/>
      <sz val="10"/>
      <color rgb="FF7030A0"/>
      <name val="Arial"/>
      <family val="2"/>
    </font>
    <font>
      <sz val="10"/>
      <color rgb="FF0070C0"/>
      <name val="Arial"/>
      <family val="2"/>
    </font>
    <font>
      <sz val="11"/>
      <name val="Arial"/>
      <family val="2"/>
    </font>
    <font>
      <sz val="11"/>
      <color theme="1"/>
      <name val="Arial"/>
      <family val="2"/>
    </font>
    <font>
      <sz val="11"/>
      <color theme="0"/>
      <name val="Arial"/>
      <family val="2"/>
    </font>
    <font>
      <b/>
      <sz val="11"/>
      <color theme="0"/>
      <name val="Arial"/>
      <family val="2"/>
    </font>
    <font>
      <sz val="11"/>
      <color rgb="FF0070C0"/>
      <name val="Arial"/>
      <family val="2"/>
    </font>
    <font>
      <sz val="16"/>
      <color rgb="FF0070C0"/>
      <name val="Arial"/>
      <family val="2"/>
    </font>
    <font>
      <b/>
      <sz val="16"/>
      <color theme="1"/>
      <name val="Arial"/>
      <family val="2"/>
    </font>
    <font>
      <sz val="16"/>
      <color theme="1"/>
      <name val="Arial"/>
      <family val="2"/>
    </font>
    <font>
      <b/>
      <sz val="11"/>
      <color rgb="FF0070C0"/>
      <name val="Arial"/>
      <family val="2"/>
    </font>
    <font>
      <sz val="11"/>
      <color rgb="FFFF0000"/>
      <name val="Arial"/>
      <family val="2"/>
    </font>
    <font>
      <b/>
      <i/>
      <sz val="11"/>
      <color theme="1"/>
      <name val="Arial"/>
      <family val="2"/>
    </font>
    <font>
      <i/>
      <sz val="11"/>
      <color theme="1"/>
      <name val="Arial"/>
      <family val="2"/>
    </font>
    <font>
      <i/>
      <sz val="11"/>
      <name val="Arial"/>
      <family val="2"/>
    </font>
    <font>
      <b/>
      <i/>
      <sz val="11"/>
      <name val="Arial"/>
      <family val="2"/>
    </font>
    <font>
      <i/>
      <sz val="11"/>
      <color rgb="FFFF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4" fillId="0" borderId="0" xfId="0" applyFont="1"/>
    <xf numFmtId="164" fontId="1" fillId="2" borderId="0" xfId="0" applyNumberFormat="1" applyFont="1" applyFill="1"/>
    <xf numFmtId="0" fontId="3" fillId="0" borderId="0" xfId="0" applyFont="1" applyAlignment="1">
      <alignment horizontal="center"/>
    </xf>
    <xf numFmtId="0" fontId="5" fillId="0" borderId="0" xfId="0" applyFont="1" applyAlignment="1">
      <alignment horizontal="center"/>
    </xf>
    <xf numFmtId="165" fontId="6" fillId="0" borderId="0" xfId="0" applyNumberFormat="1" applyFont="1"/>
    <xf numFmtId="164" fontId="1" fillId="0" borderId="0" xfId="0" applyNumberFormat="1" applyFont="1"/>
    <xf numFmtId="164" fontId="1" fillId="0" borderId="0" xfId="0" quotePrefix="1" applyNumberFormat="1" applyFont="1"/>
    <xf numFmtId="165" fontId="1" fillId="0" borderId="0" xfId="0" applyNumberFormat="1" applyFont="1"/>
    <xf numFmtId="2" fontId="1" fillId="0" borderId="0" xfId="0" applyNumberFormat="1" applyFont="1"/>
    <xf numFmtId="0" fontId="7" fillId="0" borderId="0" xfId="0" applyFont="1"/>
    <xf numFmtId="0" fontId="6" fillId="0" borderId="0" xfId="0" applyFont="1"/>
    <xf numFmtId="0" fontId="3" fillId="0" borderId="0" xfId="0" applyFont="1" applyAlignment="1">
      <alignment vertical="center"/>
    </xf>
    <xf numFmtId="0" fontId="3" fillId="0" borderId="0" xfId="0" applyFont="1" applyAlignment="1">
      <alignment horizontal="center" wrapText="1"/>
    </xf>
    <xf numFmtId="0" fontId="1" fillId="0" borderId="0" xfId="0" applyFont="1" applyAlignment="1">
      <alignment wrapText="1"/>
    </xf>
    <xf numFmtId="0" fontId="3" fillId="0" borderId="0" xfId="0" applyFont="1"/>
    <xf numFmtId="0" fontId="15" fillId="0" borderId="0" xfId="0" applyFont="1" applyAlignment="1">
      <alignment horizontal="center"/>
    </xf>
    <xf numFmtId="0" fontId="7" fillId="0" borderId="0" xfId="0" applyFont="1" applyAlignment="1">
      <alignment horizontal="right"/>
    </xf>
    <xf numFmtId="0" fontId="2" fillId="0" borderId="0" xfId="0" applyFont="1"/>
    <xf numFmtId="10" fontId="1" fillId="0" borderId="0" xfId="0" applyNumberFormat="1" applyFont="1"/>
    <xf numFmtId="0" fontId="1" fillId="2" borderId="1" xfId="0" applyFont="1" applyFill="1" applyBorder="1"/>
    <xf numFmtId="14" fontId="1" fillId="0" borderId="0" xfId="0" applyNumberFormat="1" applyFont="1"/>
    <xf numFmtId="0" fontId="16" fillId="0" borderId="0" xfId="0" applyFont="1"/>
    <xf numFmtId="0" fontId="17" fillId="3"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protection hidden="1"/>
    </xf>
    <xf numFmtId="0" fontId="18" fillId="0" borderId="0" xfId="0" applyFont="1" applyProtection="1">
      <protection hidden="1"/>
    </xf>
    <xf numFmtId="0" fontId="7" fillId="0" borderId="0" xfId="0" applyFont="1" applyProtection="1">
      <protection hidden="1"/>
    </xf>
    <xf numFmtId="0" fontId="19" fillId="0" borderId="0" xfId="0" applyFont="1" applyProtection="1">
      <protection hidden="1"/>
    </xf>
    <xf numFmtId="0" fontId="20" fillId="0" borderId="0" xfId="0" applyFont="1" applyProtection="1">
      <protection hidden="1"/>
    </xf>
    <xf numFmtId="0" fontId="19" fillId="0" borderId="0" xfId="0" quotePrefix="1" applyFont="1" applyProtection="1">
      <protection hidden="1"/>
    </xf>
    <xf numFmtId="0" fontId="21" fillId="0" borderId="0" xfId="0" applyFont="1" applyProtection="1">
      <protection hidden="1"/>
    </xf>
    <xf numFmtId="0" fontId="22" fillId="0" borderId="0" xfId="0" applyFont="1" applyProtection="1">
      <protection hidden="1"/>
    </xf>
    <xf numFmtId="0" fontId="18" fillId="0" borderId="0" xfId="0" quotePrefix="1" applyFont="1" applyProtection="1">
      <protection hidden="1"/>
    </xf>
    <xf numFmtId="0" fontId="23" fillId="0" borderId="0" xfId="0" applyFont="1"/>
    <xf numFmtId="0" fontId="24" fillId="0" borderId="0" xfId="0" applyFont="1"/>
    <xf numFmtId="0" fontId="24" fillId="0" borderId="0" xfId="0" quotePrefix="1" applyFont="1"/>
    <xf numFmtId="0" fontId="21" fillId="0" borderId="0" xfId="0" applyFont="1"/>
    <xf numFmtId="0" fontId="24" fillId="4" borderId="1" xfId="0" applyFont="1" applyFill="1" applyBorder="1" applyAlignment="1">
      <alignment horizontal="center" vertical="center"/>
    </xf>
    <xf numFmtId="0" fontId="24" fillId="4" borderId="1" xfId="0" quotePrefix="1" applyFont="1" applyFill="1" applyBorder="1" applyAlignment="1">
      <alignment horizontal="center" vertical="center"/>
    </xf>
    <xf numFmtId="0" fontId="24" fillId="0" borderId="0" xfId="0" applyFont="1" applyProtection="1">
      <protection hidden="1"/>
    </xf>
    <xf numFmtId="0" fontId="18" fillId="0" borderId="0" xfId="0" applyFont="1"/>
    <xf numFmtId="0" fontId="18" fillId="0" borderId="0" xfId="0" quotePrefix="1" applyFont="1"/>
    <xf numFmtId="0" fontId="28" fillId="5" borderId="0" xfId="0" applyFont="1" applyFill="1"/>
    <xf numFmtId="0" fontId="31" fillId="0" borderId="0" xfId="0" applyFont="1"/>
    <xf numFmtId="0" fontId="8" fillId="0" borderId="0" xfId="0" applyFont="1" applyAlignment="1">
      <alignment horizontal="center"/>
    </xf>
    <xf numFmtId="0" fontId="7" fillId="0" borderId="0" xfId="0" applyFont="1" applyAlignment="1">
      <alignment horizontal="left"/>
    </xf>
    <xf numFmtId="0" fontId="6" fillId="0" borderId="0" xfId="0" applyFont="1" applyAlignment="1">
      <alignment horizontal="center"/>
    </xf>
    <xf numFmtId="0" fontId="25"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BBE33D"/>
      <color rgb="FFACD2FC"/>
      <color rgb="FFFFCCCC"/>
      <color rgb="FF808080"/>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baseline="0">
                <a:effectLst/>
              </a:rPr>
              <a:t>Wahl der Verbindungslehrkräfte</a:t>
            </a:r>
            <a:br>
              <a:rPr lang="de-DE" sz="1400" b="0" i="0" baseline="0">
                <a:effectLst/>
              </a:rPr>
            </a:br>
            <a:r>
              <a:rPr lang="de-DE" sz="1400" b="0" i="0" baseline="0">
                <a:effectLst/>
              </a:rPr>
              <a:t>(prozentual)</a:t>
            </a:r>
            <a:endParaRPr lang="de-DE"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4E-4BB0-87CC-8D4C8FC891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4E-4BB0-87CC-8D4C8FC891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4E-4BB0-87CC-8D4C8FC891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B4E-4BB0-87CC-8D4C8FC891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B4E-4BB0-87CC-8D4C8FC89190}"/>
              </c:ext>
            </c:extLst>
          </c:dPt>
          <c:cat>
            <c:strRef>
              <c:f>'5'!$A$5:$A$9</c:f>
              <c:strCache>
                <c:ptCount val="5"/>
                <c:pt idx="0">
                  <c:v>Frau Jächtler</c:v>
                </c:pt>
                <c:pt idx="1">
                  <c:v>Herr Dorfhage</c:v>
                </c:pt>
                <c:pt idx="2">
                  <c:v>Herr Well</c:v>
                </c:pt>
                <c:pt idx="3">
                  <c:v>Frau Kersch</c:v>
                </c:pt>
                <c:pt idx="4">
                  <c:v>Herr Krach</c:v>
                </c:pt>
              </c:strCache>
            </c:strRef>
          </c:cat>
          <c:val>
            <c:numRef>
              <c:f>'5'!$C$5:$C$9</c:f>
              <c:numCache>
                <c:formatCode>0.00%</c:formatCode>
                <c:ptCount val="5"/>
              </c:numCache>
            </c:numRef>
          </c:val>
          <c:extLst>
            <c:ext xmlns:c16="http://schemas.microsoft.com/office/drawing/2014/chart" uri="{C3380CC4-5D6E-409C-BE32-E72D297353CC}">
              <c16:uniqueId val="{0000000A-FB4E-4BB0-87CC-8D4C8FC891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1121020</xdr:colOff>
      <xdr:row>14</xdr:row>
      <xdr:rowOff>56388</xdr:rowOff>
    </xdr:from>
    <xdr:to>
      <xdr:col>4</xdr:col>
      <xdr:colOff>1077058</xdr:colOff>
      <xdr:row>23</xdr:row>
      <xdr:rowOff>58616</xdr:rowOff>
    </xdr:to>
    <xdr:grpSp>
      <xdr:nvGrpSpPr>
        <xdr:cNvPr id="2" name="Gruppieren 1">
          <a:extLst>
            <a:ext uri="{FF2B5EF4-FFF2-40B4-BE49-F238E27FC236}">
              <a16:creationId xmlns:a16="http://schemas.microsoft.com/office/drawing/2014/main" id="{3973AC1C-58C1-400D-BA6A-310C298A6FE9}"/>
            </a:ext>
          </a:extLst>
        </xdr:cNvPr>
        <xdr:cNvGrpSpPr/>
      </xdr:nvGrpSpPr>
      <xdr:grpSpPr>
        <a:xfrm>
          <a:off x="3521320" y="2845308"/>
          <a:ext cx="2021058" cy="1510988"/>
          <a:chOff x="3458308" y="3031119"/>
          <a:chExt cx="1963615" cy="903438"/>
        </a:xfrm>
      </xdr:grpSpPr>
      <xdr:sp macro="" textlink="">
        <xdr:nvSpPr>
          <xdr:cNvPr id="3" name="Rechteck: abgerundete Ecken 2">
            <a:extLst>
              <a:ext uri="{FF2B5EF4-FFF2-40B4-BE49-F238E27FC236}">
                <a16:creationId xmlns:a16="http://schemas.microsoft.com/office/drawing/2014/main" id="{B15430BC-1034-4E4D-8592-BD56A22E643D}"/>
              </a:ext>
            </a:extLst>
          </xdr:cNvPr>
          <xdr:cNvSpPr/>
        </xdr:nvSpPr>
        <xdr:spPr>
          <a:xfrm>
            <a:off x="3458308" y="3392365"/>
            <a:ext cx="1963615" cy="54219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solidFill>
                  <a:srgbClr val="0070C0"/>
                </a:solidFill>
                <a:latin typeface="Kristen ITC" panose="03050502040202030202" pitchFamily="66" charset="0"/>
              </a:rPr>
              <a:t>Jeweils Durchschnittswert</a:t>
            </a:r>
            <a:br>
              <a:rPr lang="de-DE" sz="1100" baseline="0">
                <a:solidFill>
                  <a:srgbClr val="0070C0"/>
                </a:solidFill>
                <a:latin typeface="Kristen ITC" panose="03050502040202030202" pitchFamily="66" charset="0"/>
              </a:rPr>
            </a:br>
            <a:r>
              <a:rPr lang="de-DE" sz="1100" baseline="0">
                <a:solidFill>
                  <a:srgbClr val="0070C0"/>
                </a:solidFill>
                <a:latin typeface="Kristen ITC" panose="03050502040202030202" pitchFamily="66" charset="0"/>
              </a:rPr>
              <a:t>der Einzelsorten</a:t>
            </a:r>
            <a:endParaRPr lang="de-DE" sz="1100">
              <a:solidFill>
                <a:srgbClr val="0070C0"/>
              </a:solidFill>
              <a:latin typeface="Kristen ITC" panose="03050502040202030202" pitchFamily="66" charset="0"/>
            </a:endParaRPr>
          </a:p>
        </xdr:txBody>
      </xdr:sp>
      <xdr:sp macro="" textlink="">
        <xdr:nvSpPr>
          <xdr:cNvPr id="4" name="Freihandform: Form 3">
            <a:extLst>
              <a:ext uri="{FF2B5EF4-FFF2-40B4-BE49-F238E27FC236}">
                <a16:creationId xmlns:a16="http://schemas.microsoft.com/office/drawing/2014/main" id="{1AC3B903-FB81-4325-B7BA-CB464F092BD0}"/>
              </a:ext>
            </a:extLst>
          </xdr:cNvPr>
          <xdr:cNvSpPr/>
        </xdr:nvSpPr>
        <xdr:spPr>
          <a:xfrm>
            <a:off x="3590192" y="3031119"/>
            <a:ext cx="263770" cy="383227"/>
          </a:xfrm>
          <a:custGeom>
            <a:avLst/>
            <a:gdLst>
              <a:gd name="connsiteX0" fmla="*/ 0 w 263770"/>
              <a:gd name="connsiteY0" fmla="*/ 38862 h 383227"/>
              <a:gd name="connsiteX1" fmla="*/ 131885 w 263770"/>
              <a:gd name="connsiteY1" fmla="*/ 31535 h 383227"/>
              <a:gd name="connsiteX2" fmla="*/ 263770 w 263770"/>
              <a:gd name="connsiteY2" fmla="*/ 383227 h 383227"/>
            </a:gdLst>
            <a:ahLst/>
            <a:cxnLst>
              <a:cxn ang="0">
                <a:pos x="connsiteX0" y="connsiteY0"/>
              </a:cxn>
              <a:cxn ang="0">
                <a:pos x="connsiteX1" y="connsiteY1"/>
              </a:cxn>
              <a:cxn ang="0">
                <a:pos x="connsiteX2" y="connsiteY2"/>
              </a:cxn>
            </a:cxnLst>
            <a:rect l="l" t="t" r="r" b="b"/>
            <a:pathLst>
              <a:path w="263770" h="383227">
                <a:moveTo>
                  <a:pt x="0" y="38862"/>
                </a:moveTo>
                <a:cubicBezTo>
                  <a:pt x="43961" y="6501"/>
                  <a:pt x="87923" y="-25859"/>
                  <a:pt x="131885" y="31535"/>
                </a:cubicBezTo>
                <a:cubicBezTo>
                  <a:pt x="175847" y="88929"/>
                  <a:pt x="219808" y="236078"/>
                  <a:pt x="263770" y="383227"/>
                </a:cubicBezTo>
              </a:path>
            </a:pathLst>
          </a:cu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 name="Freihandform: Form 4">
            <a:extLst>
              <a:ext uri="{FF2B5EF4-FFF2-40B4-BE49-F238E27FC236}">
                <a16:creationId xmlns:a16="http://schemas.microsoft.com/office/drawing/2014/main" id="{E84EC54D-2B53-40C2-A886-468BAB3D7A01}"/>
              </a:ext>
            </a:extLst>
          </xdr:cNvPr>
          <xdr:cNvSpPr/>
        </xdr:nvSpPr>
        <xdr:spPr>
          <a:xfrm>
            <a:off x="4843096" y="3035435"/>
            <a:ext cx="344366" cy="393565"/>
          </a:xfrm>
          <a:custGeom>
            <a:avLst/>
            <a:gdLst>
              <a:gd name="connsiteX0" fmla="*/ 344366 w 344366"/>
              <a:gd name="connsiteY0" fmla="*/ 34546 h 393565"/>
              <a:gd name="connsiteX1" fmla="*/ 131885 w 344366"/>
              <a:gd name="connsiteY1" fmla="*/ 34546 h 393565"/>
              <a:gd name="connsiteX2" fmla="*/ 0 w 344366"/>
              <a:gd name="connsiteY2" fmla="*/ 393565 h 393565"/>
            </a:gdLst>
            <a:ahLst/>
            <a:cxnLst>
              <a:cxn ang="0">
                <a:pos x="connsiteX0" y="connsiteY0"/>
              </a:cxn>
              <a:cxn ang="0">
                <a:pos x="connsiteX1" y="connsiteY1"/>
              </a:cxn>
              <a:cxn ang="0">
                <a:pos x="connsiteX2" y="connsiteY2"/>
              </a:cxn>
            </a:cxnLst>
            <a:rect l="l" t="t" r="r" b="b"/>
            <a:pathLst>
              <a:path w="344366" h="393565">
                <a:moveTo>
                  <a:pt x="344366" y="34546"/>
                </a:moveTo>
                <a:cubicBezTo>
                  <a:pt x="266822" y="4628"/>
                  <a:pt x="189279" y="-25290"/>
                  <a:pt x="131885" y="34546"/>
                </a:cubicBezTo>
                <a:cubicBezTo>
                  <a:pt x="74491" y="94382"/>
                  <a:pt x="37245" y="243973"/>
                  <a:pt x="0" y="393565"/>
                </a:cubicBezTo>
              </a:path>
            </a:pathLst>
          </a:cu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1121020</xdr:colOff>
      <xdr:row>14</xdr:row>
      <xdr:rowOff>56388</xdr:rowOff>
    </xdr:from>
    <xdr:to>
      <xdr:col>4</xdr:col>
      <xdr:colOff>1077058</xdr:colOff>
      <xdr:row>21</xdr:row>
      <xdr:rowOff>65942</xdr:rowOff>
    </xdr:to>
    <xdr:grpSp>
      <xdr:nvGrpSpPr>
        <xdr:cNvPr id="2" name="Gruppieren 1">
          <a:extLst>
            <a:ext uri="{FF2B5EF4-FFF2-40B4-BE49-F238E27FC236}">
              <a16:creationId xmlns:a16="http://schemas.microsoft.com/office/drawing/2014/main" id="{0BB800C9-D453-4BA7-9F50-61F98D027392}"/>
            </a:ext>
          </a:extLst>
        </xdr:cNvPr>
        <xdr:cNvGrpSpPr/>
      </xdr:nvGrpSpPr>
      <xdr:grpSpPr>
        <a:xfrm>
          <a:off x="3521320" y="2845308"/>
          <a:ext cx="2021058" cy="1183034"/>
          <a:chOff x="3458308" y="3031119"/>
          <a:chExt cx="1963615" cy="903438"/>
        </a:xfrm>
      </xdr:grpSpPr>
      <xdr:sp macro="" textlink="">
        <xdr:nvSpPr>
          <xdr:cNvPr id="3" name="Rechteck: abgerundete Ecken 2">
            <a:extLst>
              <a:ext uri="{FF2B5EF4-FFF2-40B4-BE49-F238E27FC236}">
                <a16:creationId xmlns:a16="http://schemas.microsoft.com/office/drawing/2014/main" id="{8102785A-64CF-4FC0-9AAA-4ABB42DD0A9D}"/>
              </a:ext>
            </a:extLst>
          </xdr:cNvPr>
          <xdr:cNvSpPr/>
        </xdr:nvSpPr>
        <xdr:spPr>
          <a:xfrm>
            <a:off x="3458308" y="3207404"/>
            <a:ext cx="1963615" cy="7271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solidFill>
                  <a:srgbClr val="0070C0"/>
                </a:solidFill>
                <a:latin typeface="Kristen ITC" panose="03050502040202030202" pitchFamily="66" charset="0"/>
              </a:rPr>
              <a:t>Jeweils Durchschnittswert</a:t>
            </a:r>
            <a:br>
              <a:rPr lang="de-DE" sz="1100" baseline="0">
                <a:solidFill>
                  <a:srgbClr val="0070C0"/>
                </a:solidFill>
                <a:latin typeface="Kristen ITC" panose="03050502040202030202" pitchFamily="66" charset="0"/>
              </a:rPr>
            </a:br>
            <a:r>
              <a:rPr lang="de-DE" sz="1100" baseline="0">
                <a:solidFill>
                  <a:srgbClr val="0070C0"/>
                </a:solidFill>
                <a:latin typeface="Kristen ITC" panose="03050502040202030202" pitchFamily="66" charset="0"/>
              </a:rPr>
              <a:t>der Einzelsorten</a:t>
            </a:r>
            <a:endParaRPr lang="de-DE" sz="1100">
              <a:solidFill>
                <a:srgbClr val="0070C0"/>
              </a:solidFill>
              <a:latin typeface="Kristen ITC" panose="03050502040202030202" pitchFamily="66" charset="0"/>
            </a:endParaRPr>
          </a:p>
        </xdr:txBody>
      </xdr:sp>
      <xdr:sp macro="" textlink="">
        <xdr:nvSpPr>
          <xdr:cNvPr id="4" name="Freihandform: Form 3">
            <a:extLst>
              <a:ext uri="{FF2B5EF4-FFF2-40B4-BE49-F238E27FC236}">
                <a16:creationId xmlns:a16="http://schemas.microsoft.com/office/drawing/2014/main" id="{0F890CBD-21A0-4F6F-BF10-2DEDC16AF8A1}"/>
              </a:ext>
            </a:extLst>
          </xdr:cNvPr>
          <xdr:cNvSpPr/>
        </xdr:nvSpPr>
        <xdr:spPr>
          <a:xfrm>
            <a:off x="3590192" y="3031119"/>
            <a:ext cx="263770" cy="383227"/>
          </a:xfrm>
          <a:custGeom>
            <a:avLst/>
            <a:gdLst>
              <a:gd name="connsiteX0" fmla="*/ 0 w 263770"/>
              <a:gd name="connsiteY0" fmla="*/ 38862 h 383227"/>
              <a:gd name="connsiteX1" fmla="*/ 131885 w 263770"/>
              <a:gd name="connsiteY1" fmla="*/ 31535 h 383227"/>
              <a:gd name="connsiteX2" fmla="*/ 263770 w 263770"/>
              <a:gd name="connsiteY2" fmla="*/ 383227 h 383227"/>
            </a:gdLst>
            <a:ahLst/>
            <a:cxnLst>
              <a:cxn ang="0">
                <a:pos x="connsiteX0" y="connsiteY0"/>
              </a:cxn>
              <a:cxn ang="0">
                <a:pos x="connsiteX1" y="connsiteY1"/>
              </a:cxn>
              <a:cxn ang="0">
                <a:pos x="connsiteX2" y="connsiteY2"/>
              </a:cxn>
            </a:cxnLst>
            <a:rect l="l" t="t" r="r" b="b"/>
            <a:pathLst>
              <a:path w="263770" h="383227">
                <a:moveTo>
                  <a:pt x="0" y="38862"/>
                </a:moveTo>
                <a:cubicBezTo>
                  <a:pt x="43961" y="6501"/>
                  <a:pt x="87923" y="-25859"/>
                  <a:pt x="131885" y="31535"/>
                </a:cubicBezTo>
                <a:cubicBezTo>
                  <a:pt x="175847" y="88929"/>
                  <a:pt x="219808" y="236078"/>
                  <a:pt x="263770" y="383227"/>
                </a:cubicBezTo>
              </a:path>
            </a:pathLst>
          </a:cu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 name="Freihandform: Form 4">
            <a:extLst>
              <a:ext uri="{FF2B5EF4-FFF2-40B4-BE49-F238E27FC236}">
                <a16:creationId xmlns:a16="http://schemas.microsoft.com/office/drawing/2014/main" id="{5263062B-D64A-45F3-88BB-0DA3ADEC8080}"/>
              </a:ext>
            </a:extLst>
          </xdr:cNvPr>
          <xdr:cNvSpPr/>
        </xdr:nvSpPr>
        <xdr:spPr>
          <a:xfrm>
            <a:off x="4843096" y="3035435"/>
            <a:ext cx="344366" cy="393565"/>
          </a:xfrm>
          <a:custGeom>
            <a:avLst/>
            <a:gdLst>
              <a:gd name="connsiteX0" fmla="*/ 344366 w 344366"/>
              <a:gd name="connsiteY0" fmla="*/ 34546 h 393565"/>
              <a:gd name="connsiteX1" fmla="*/ 131885 w 344366"/>
              <a:gd name="connsiteY1" fmla="*/ 34546 h 393565"/>
              <a:gd name="connsiteX2" fmla="*/ 0 w 344366"/>
              <a:gd name="connsiteY2" fmla="*/ 393565 h 393565"/>
            </a:gdLst>
            <a:ahLst/>
            <a:cxnLst>
              <a:cxn ang="0">
                <a:pos x="connsiteX0" y="connsiteY0"/>
              </a:cxn>
              <a:cxn ang="0">
                <a:pos x="connsiteX1" y="connsiteY1"/>
              </a:cxn>
              <a:cxn ang="0">
                <a:pos x="connsiteX2" y="connsiteY2"/>
              </a:cxn>
            </a:cxnLst>
            <a:rect l="l" t="t" r="r" b="b"/>
            <a:pathLst>
              <a:path w="344366" h="393565">
                <a:moveTo>
                  <a:pt x="344366" y="34546"/>
                </a:moveTo>
                <a:cubicBezTo>
                  <a:pt x="266822" y="4628"/>
                  <a:pt x="189279" y="-25290"/>
                  <a:pt x="131885" y="34546"/>
                </a:cubicBezTo>
                <a:cubicBezTo>
                  <a:pt x="74491" y="94382"/>
                  <a:pt x="37245" y="243973"/>
                  <a:pt x="0" y="393565"/>
                </a:cubicBezTo>
              </a:path>
            </a:pathLst>
          </a:cu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520212</xdr:colOff>
      <xdr:row>0</xdr:row>
      <xdr:rowOff>36634</xdr:rowOff>
    </xdr:from>
    <xdr:to>
      <xdr:col>9</xdr:col>
      <xdr:colOff>263768</xdr:colOff>
      <xdr:row>2</xdr:row>
      <xdr:rowOff>182879</xdr:rowOff>
    </xdr:to>
    <xdr:grpSp>
      <xdr:nvGrpSpPr>
        <xdr:cNvPr id="2" name="Gruppieren 1">
          <a:extLst>
            <a:ext uri="{FF2B5EF4-FFF2-40B4-BE49-F238E27FC236}">
              <a16:creationId xmlns:a16="http://schemas.microsoft.com/office/drawing/2014/main" id="{736EF295-51A2-4B5C-B67F-99F5CC81727E}"/>
            </a:ext>
          </a:extLst>
        </xdr:cNvPr>
        <xdr:cNvGrpSpPr/>
      </xdr:nvGrpSpPr>
      <xdr:grpSpPr>
        <a:xfrm>
          <a:off x="4017792" y="36634"/>
          <a:ext cx="2273396" cy="496765"/>
          <a:chOff x="3919904" y="36634"/>
          <a:chExt cx="2198076" cy="534865"/>
        </a:xfrm>
      </xdr:grpSpPr>
      <xdr:sp macro="" textlink="">
        <xdr:nvSpPr>
          <xdr:cNvPr id="3" name="Rechteck: abgerundete Ecken 2">
            <a:extLst>
              <a:ext uri="{FF2B5EF4-FFF2-40B4-BE49-F238E27FC236}">
                <a16:creationId xmlns:a16="http://schemas.microsoft.com/office/drawing/2014/main" id="{D1A769D5-8BDD-463B-A364-D0092F861D51}"/>
              </a:ext>
            </a:extLst>
          </xdr:cNvPr>
          <xdr:cNvSpPr/>
        </xdr:nvSpPr>
        <xdr:spPr>
          <a:xfrm>
            <a:off x="4132385" y="36634"/>
            <a:ext cx="1985595" cy="53486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900">
                <a:solidFill>
                  <a:srgbClr val="7030A0"/>
                </a:solidFill>
                <a:latin typeface="Kristen ITC" panose="03050502040202030202" pitchFamily="66" charset="0"/>
              </a:rPr>
              <a:t>Differenz aus</a:t>
            </a:r>
            <a:r>
              <a:rPr lang="de-DE" sz="900" baseline="0">
                <a:solidFill>
                  <a:srgbClr val="7030A0"/>
                </a:solidFill>
                <a:latin typeface="Kristen ITC" panose="03050502040202030202" pitchFamily="66" charset="0"/>
              </a:rPr>
              <a:t> Durchschnitts-</a:t>
            </a:r>
            <a:br>
              <a:rPr lang="de-DE" sz="900" baseline="0">
                <a:solidFill>
                  <a:srgbClr val="7030A0"/>
                </a:solidFill>
                <a:latin typeface="Kristen ITC" panose="03050502040202030202" pitchFamily="66" charset="0"/>
              </a:rPr>
            </a:br>
            <a:r>
              <a:rPr lang="de-DE" sz="900" baseline="0">
                <a:solidFill>
                  <a:srgbClr val="7030A0"/>
                </a:solidFill>
                <a:latin typeface="Kristen ITC" panose="03050502040202030202" pitchFamily="66" charset="0"/>
              </a:rPr>
              <a:t>verdienst und Ausgaben</a:t>
            </a:r>
            <a:endParaRPr lang="de-DE" sz="900">
              <a:solidFill>
                <a:srgbClr val="7030A0"/>
              </a:solidFill>
              <a:latin typeface="Kristen ITC" panose="03050502040202030202" pitchFamily="66" charset="0"/>
            </a:endParaRPr>
          </a:p>
        </xdr:txBody>
      </xdr:sp>
      <xdr:sp macro="" textlink="">
        <xdr:nvSpPr>
          <xdr:cNvPr id="4" name="Freihandform: Form 3">
            <a:extLst>
              <a:ext uri="{FF2B5EF4-FFF2-40B4-BE49-F238E27FC236}">
                <a16:creationId xmlns:a16="http://schemas.microsoft.com/office/drawing/2014/main" id="{F082AC1B-28B0-42A1-A46B-92CD44A944F1}"/>
              </a:ext>
            </a:extLst>
          </xdr:cNvPr>
          <xdr:cNvSpPr/>
        </xdr:nvSpPr>
        <xdr:spPr>
          <a:xfrm>
            <a:off x="3919904" y="261583"/>
            <a:ext cx="293077" cy="126744"/>
          </a:xfrm>
          <a:custGeom>
            <a:avLst/>
            <a:gdLst>
              <a:gd name="connsiteX0" fmla="*/ 293077 w 293077"/>
              <a:gd name="connsiteY0" fmla="*/ 2186 h 126744"/>
              <a:gd name="connsiteX1" fmla="*/ 87923 w 293077"/>
              <a:gd name="connsiteY1" fmla="*/ 16840 h 126744"/>
              <a:gd name="connsiteX2" fmla="*/ 0 w 293077"/>
              <a:gd name="connsiteY2" fmla="*/ 126744 h 126744"/>
            </a:gdLst>
            <a:ahLst/>
            <a:cxnLst>
              <a:cxn ang="0">
                <a:pos x="connsiteX0" y="connsiteY0"/>
              </a:cxn>
              <a:cxn ang="0">
                <a:pos x="connsiteX1" y="connsiteY1"/>
              </a:cxn>
              <a:cxn ang="0">
                <a:pos x="connsiteX2" y="connsiteY2"/>
              </a:cxn>
            </a:cxnLst>
            <a:rect l="l" t="t" r="r" b="b"/>
            <a:pathLst>
              <a:path w="293077" h="126744">
                <a:moveTo>
                  <a:pt x="293077" y="2186"/>
                </a:moveTo>
                <a:cubicBezTo>
                  <a:pt x="214923" y="-867"/>
                  <a:pt x="136769" y="-3920"/>
                  <a:pt x="87923" y="16840"/>
                </a:cubicBezTo>
                <a:cubicBezTo>
                  <a:pt x="39077" y="37600"/>
                  <a:pt x="19538" y="82172"/>
                  <a:pt x="0" y="126744"/>
                </a:cubicBezTo>
              </a:path>
            </a:pathLst>
          </a:cu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472109</xdr:colOff>
      <xdr:row>0</xdr:row>
      <xdr:rowOff>44727</xdr:rowOff>
    </xdr:from>
    <xdr:to>
      <xdr:col>9</xdr:col>
      <xdr:colOff>472109</xdr:colOff>
      <xdr:row>14</xdr:row>
      <xdr:rowOff>62949</xdr:rowOff>
    </xdr:to>
    <xdr:graphicFrame macro="">
      <xdr:nvGraphicFramePr>
        <xdr:cNvPr id="2" name="Diagramm 1">
          <a:extLst>
            <a:ext uri="{FF2B5EF4-FFF2-40B4-BE49-F238E27FC236}">
              <a16:creationId xmlns:a16="http://schemas.microsoft.com/office/drawing/2014/main" id="{ED32129C-A08C-420D-B682-C956D16CF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755374</xdr:colOff>
      <xdr:row>1</xdr:row>
      <xdr:rowOff>145775</xdr:rowOff>
    </xdr:from>
    <xdr:to>
      <xdr:col>2</xdr:col>
      <xdr:colOff>33130</xdr:colOff>
      <xdr:row>6</xdr:row>
      <xdr:rowOff>68387</xdr:rowOff>
    </xdr:to>
    <xdr:sp macro="" textlink="">
      <xdr:nvSpPr>
        <xdr:cNvPr id="2" name="Sprechblase: rechteckig mit abgerundeten Ecken 1">
          <a:extLst>
            <a:ext uri="{FF2B5EF4-FFF2-40B4-BE49-F238E27FC236}">
              <a16:creationId xmlns:a16="http://schemas.microsoft.com/office/drawing/2014/main" id="{7508D591-6E3F-44C3-843D-583F3648DC3B}"/>
            </a:ext>
          </a:extLst>
        </xdr:cNvPr>
        <xdr:cNvSpPr/>
      </xdr:nvSpPr>
      <xdr:spPr>
        <a:xfrm>
          <a:off x="755374" y="336275"/>
          <a:ext cx="1706631" cy="875112"/>
        </a:xfrm>
        <a:prstGeom prst="wedgeRoundRectCallout">
          <a:avLst>
            <a:gd name="adj1" fmla="val 115930"/>
            <a:gd name="adj2" fmla="val 1875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tabLst>
              <a:tab pos="180340" algn="l"/>
            </a:tabLst>
          </a:pPr>
          <a:r>
            <a:rPr lang="de-DE" sz="800">
              <a:solidFill>
                <a:srgbClr val="0070C0"/>
              </a:solidFill>
              <a:effectLst/>
              <a:latin typeface="Kristen ITC" panose="03050502040202030202" pitchFamily="66" charset="0"/>
              <a:ea typeface="Times New Roman" panose="02020603050405020304" pitchFamily="18" charset="0"/>
              <a:cs typeface="Calibri" panose="020F0502020204030204" pitchFamily="34" charset="0"/>
            </a:rPr>
            <a:t>Nur beim allerersten Durchgang steht hier der Startwert, ansonsten der in der vorigen Zeile bestimmte Mittelwert.</a:t>
          </a:r>
          <a:endParaRPr lang="de-DE" sz="10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1424609</xdr:colOff>
      <xdr:row>2</xdr:row>
      <xdr:rowOff>66261</xdr:rowOff>
    </xdr:from>
    <xdr:to>
      <xdr:col>3</xdr:col>
      <xdr:colOff>6626</xdr:colOff>
      <xdr:row>5</xdr:row>
      <xdr:rowOff>123715</xdr:rowOff>
    </xdr:to>
    <xdr:sp macro="" textlink="">
      <xdr:nvSpPr>
        <xdr:cNvPr id="3" name="Sprechblase: rechteckig mit abgerundeten Ecken 2">
          <a:extLst>
            <a:ext uri="{FF2B5EF4-FFF2-40B4-BE49-F238E27FC236}">
              <a16:creationId xmlns:a16="http://schemas.microsoft.com/office/drawing/2014/main" id="{7A64C069-85D1-424C-9A18-57EA9C0D248D}"/>
            </a:ext>
          </a:extLst>
        </xdr:cNvPr>
        <xdr:cNvSpPr/>
      </xdr:nvSpPr>
      <xdr:spPr>
        <a:xfrm>
          <a:off x="2310434" y="447261"/>
          <a:ext cx="1106142" cy="628954"/>
        </a:xfrm>
        <a:prstGeom prst="wedgeRoundRectCallout">
          <a:avLst>
            <a:gd name="adj1" fmla="val -10180"/>
            <a:gd name="adj2" fmla="val -70214"/>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tabLst>
              <a:tab pos="180340" algn="l"/>
            </a:tabLst>
          </a:pPr>
          <a:r>
            <a:rPr lang="de-DE" sz="1200">
              <a:solidFill>
                <a:srgbClr val="0070C0"/>
              </a:solidFill>
              <a:effectLst/>
              <a:latin typeface="Kristen ITC" panose="03050502040202030202" pitchFamily="66" charset="0"/>
              <a:ea typeface="Times New Roman" panose="02020603050405020304" pitchFamily="18" charset="0"/>
              <a:cs typeface="Calibri" panose="020F0502020204030204" pitchFamily="34" charset="0"/>
            </a:rPr>
            <a:t>y:</a:t>
          </a:r>
          <a:r>
            <a:rPr lang="de-DE" sz="800">
              <a:solidFill>
                <a:srgbClr val="0070C0"/>
              </a:solidFill>
              <a:effectLst/>
              <a:latin typeface="Kristen ITC" panose="03050502040202030202" pitchFamily="66" charset="0"/>
              <a:ea typeface="Times New Roman" panose="02020603050405020304" pitchFamily="18" charset="0"/>
              <a:cs typeface="Calibri" panose="020F0502020204030204" pitchFamily="34" charset="0"/>
            </a:rPr>
            <a:t> Quotient aus dem Wert, dessen Wurzel gesucht wird, und x</a:t>
          </a:r>
          <a:endParaRPr lang="de-DE" sz="10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152400</xdr:colOff>
      <xdr:row>1</xdr:row>
      <xdr:rowOff>178905</xdr:rowOff>
    </xdr:from>
    <xdr:to>
      <xdr:col>3</xdr:col>
      <xdr:colOff>1307465</xdr:colOff>
      <xdr:row>5</xdr:row>
      <xdr:rowOff>64798</xdr:rowOff>
    </xdr:to>
    <xdr:sp macro="" textlink="">
      <xdr:nvSpPr>
        <xdr:cNvPr id="4" name="Sprechblase: rechteckig mit abgerundeten Ecken 3">
          <a:extLst>
            <a:ext uri="{FF2B5EF4-FFF2-40B4-BE49-F238E27FC236}">
              <a16:creationId xmlns:a16="http://schemas.microsoft.com/office/drawing/2014/main" id="{3F82D988-DB5D-40D3-8B60-C43F32B2CE29}"/>
            </a:ext>
          </a:extLst>
        </xdr:cNvPr>
        <xdr:cNvSpPr/>
      </xdr:nvSpPr>
      <xdr:spPr>
        <a:xfrm>
          <a:off x="3562350" y="369405"/>
          <a:ext cx="1155065" cy="647893"/>
        </a:xfrm>
        <a:prstGeom prst="wedgeRoundRectCallout">
          <a:avLst>
            <a:gd name="adj1" fmla="val -74296"/>
            <a:gd name="adj2" fmla="val -23797"/>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tabLst>
              <a:tab pos="180340" algn="l"/>
            </a:tabLst>
          </a:pPr>
          <a:r>
            <a:rPr lang="de-DE" sz="800">
              <a:solidFill>
                <a:srgbClr val="0070C0"/>
              </a:solidFill>
              <a:effectLst/>
              <a:latin typeface="Kristen ITC" panose="03050502040202030202" pitchFamily="66" charset="0"/>
              <a:ea typeface="Times New Roman" panose="02020603050405020304" pitchFamily="18" charset="0"/>
              <a:cs typeface="Calibri" panose="020F0502020204030204" pitchFamily="34" charset="0"/>
            </a:rPr>
            <a:t>Die Summe von x und y wird halbiert.</a:t>
          </a:r>
          <a:endParaRPr lang="de-DE" sz="1000">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10</xdr:row>
      <xdr:rowOff>76200</xdr:rowOff>
    </xdr:from>
    <xdr:to>
      <xdr:col>4</xdr:col>
      <xdr:colOff>1228724</xdr:colOff>
      <xdr:row>20</xdr:row>
      <xdr:rowOff>104775</xdr:rowOff>
    </xdr:to>
    <xdr:sp macro="" textlink="">
      <xdr:nvSpPr>
        <xdr:cNvPr id="2" name="Sprechblase: rechteckig mit abgerundeten Ecken 1">
          <a:extLst>
            <a:ext uri="{FF2B5EF4-FFF2-40B4-BE49-F238E27FC236}">
              <a16:creationId xmlns:a16="http://schemas.microsoft.com/office/drawing/2014/main" id="{C089ACDE-69B0-406A-BF3C-D1A79FD21A96}"/>
            </a:ext>
          </a:extLst>
        </xdr:cNvPr>
        <xdr:cNvSpPr/>
      </xdr:nvSpPr>
      <xdr:spPr>
        <a:xfrm>
          <a:off x="114299" y="1733550"/>
          <a:ext cx="4343400" cy="1647825"/>
        </a:xfrm>
        <a:prstGeom prst="wedgeRoundRectCallout">
          <a:avLst>
            <a:gd name="adj1" fmla="val -2251"/>
            <a:gd name="adj2" fmla="val 49504"/>
            <a:gd name="adj3" fmla="val 16667"/>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hangingPunct="0">
            <a:spcAft>
              <a:spcPts val="0"/>
            </a:spcAft>
            <a:tabLst>
              <a:tab pos="180340" algn="l"/>
            </a:tabLst>
          </a:pP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Je höher der Gewinn eines Unternehmens ist, desto mehr Steuern müssen bezahlt werden. Allerdings dürfen von dem Gewinn erst noch gewisse Kosten abgezogen werden, bevor die zu bezahlende Steuer berechnet wird. Das nennt man „</a:t>
          </a:r>
          <a:r>
            <a:rPr lang="de-DE" sz="1000" b="1">
              <a:solidFill>
                <a:srgbClr val="000000"/>
              </a:solidFill>
              <a:effectLst/>
              <a:latin typeface="Arial" panose="020B0604020202020204" pitchFamily="34" charset="0"/>
              <a:ea typeface="Times New Roman" panose="02020603050405020304" pitchFamily="18" charset="0"/>
              <a:cs typeface="Arial" panose="020B0604020202020204" pitchFamily="34" charset="0"/>
            </a:rPr>
            <a:t>von der Steuer absetzen</a:t>
          </a: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a:t>
          </a:r>
          <a:b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b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Besonders teure Posten wie z. B. einen Firmenwagen darf man aber nicht auf einmal absetzen. Man kann sie stattdessen „</a:t>
          </a:r>
          <a:r>
            <a:rPr lang="de-DE" sz="1000" b="1">
              <a:solidFill>
                <a:srgbClr val="000000"/>
              </a:solidFill>
              <a:effectLst/>
              <a:latin typeface="Arial" panose="020B0604020202020204" pitchFamily="34" charset="0"/>
              <a:ea typeface="Times New Roman" panose="02020603050405020304" pitchFamily="18" charset="0"/>
              <a:cs typeface="Arial" panose="020B0604020202020204" pitchFamily="34" charset="0"/>
            </a:rPr>
            <a:t>abschreiben</a:t>
          </a: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Das bedeutet z. B. über sechs Jahre hinweg jeweils ein Sechstel des Werts abzusetzen.</a:t>
          </a:r>
          <a:endParaRPr lang="de-DE" sz="1000">
            <a:effectLst/>
            <a:latin typeface="Arial" panose="020B0604020202020204" pitchFamily="34" charset="0"/>
            <a:ea typeface="Times New Roman" panose="02020603050405020304" pitchFamily="18" charset="0"/>
            <a:cs typeface="Arial" panose="020B0604020202020204" pitchFamily="34" charset="0"/>
          </a:endParaRPr>
        </a:p>
        <a:p>
          <a:pPr hangingPunct="0">
            <a:spcAft>
              <a:spcPts val="0"/>
            </a:spcAft>
            <a:tabLst>
              <a:tab pos="180340" algn="l"/>
            </a:tabLst>
          </a:pP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Zieht man diesen </a:t>
          </a:r>
          <a:r>
            <a:rPr lang="de-DE" sz="1000">
              <a:solidFill>
                <a:srgbClr val="FF0000"/>
              </a:solidFill>
              <a:effectLst/>
              <a:latin typeface="Arial" panose="020B0604020202020204" pitchFamily="34" charset="0"/>
              <a:ea typeface="Times New Roman" panose="02020603050405020304" pitchFamily="18" charset="0"/>
              <a:cs typeface="Arial" panose="020B0604020202020204" pitchFamily="34" charset="0"/>
            </a:rPr>
            <a:t>„Abschreibungsbetrag pro Jahr“ </a:t>
          </a: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von den Anschaffungskosten ab, bleibt jeweils der </a:t>
          </a:r>
          <a:r>
            <a:rPr lang="de-DE" sz="1000">
              <a:solidFill>
                <a:srgbClr val="FF0000"/>
              </a:solidFill>
              <a:effectLst/>
              <a:latin typeface="Arial" panose="020B0604020202020204" pitchFamily="34" charset="0"/>
              <a:ea typeface="Times New Roman" panose="02020603050405020304" pitchFamily="18" charset="0"/>
              <a:cs typeface="Arial" panose="020B0604020202020204" pitchFamily="34" charset="0"/>
            </a:rPr>
            <a:t>„Restbuchwert“ </a:t>
          </a: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übrig.</a:t>
          </a:r>
          <a:endParaRPr lang="de-DE" sz="100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4</xdr:col>
      <xdr:colOff>1647825</xdr:colOff>
      <xdr:row>12</xdr:row>
      <xdr:rowOff>28575</xdr:rowOff>
    </xdr:from>
    <xdr:to>
      <xdr:col>7</xdr:col>
      <xdr:colOff>323850</xdr:colOff>
      <xdr:row>19</xdr:row>
      <xdr:rowOff>38099</xdr:rowOff>
    </xdr:to>
    <xdr:sp macro="" textlink="">
      <xdr:nvSpPr>
        <xdr:cNvPr id="4" name="Rechteck 3">
          <a:extLst>
            <a:ext uri="{FF2B5EF4-FFF2-40B4-BE49-F238E27FC236}">
              <a16:creationId xmlns:a16="http://schemas.microsoft.com/office/drawing/2014/main" id="{E4F3A064-1B19-44F9-BF3D-D58F1154A6A2}"/>
            </a:ext>
          </a:extLst>
        </xdr:cNvPr>
        <xdr:cNvSpPr/>
      </xdr:nvSpPr>
      <xdr:spPr>
        <a:xfrm>
          <a:off x="4876800" y="2009775"/>
          <a:ext cx="2162175" cy="1142999"/>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solidFill>
                <a:sysClr val="windowText" lastClr="000000"/>
              </a:solidFill>
              <a:latin typeface="Arial" panose="020B0604020202020204" pitchFamily="34" charset="0"/>
              <a:cs typeface="Arial" panose="020B0604020202020204" pitchFamily="34" charset="0"/>
            </a:rPr>
            <a:t>Aufgabe</a:t>
          </a:r>
        </a:p>
        <a:p>
          <a:pPr algn="l"/>
          <a:r>
            <a:rPr lang="de-DE" sz="1000">
              <a:solidFill>
                <a:sysClr val="windowText" lastClr="000000"/>
              </a:solidFill>
              <a:latin typeface="Arial" panose="020B0604020202020204" pitchFamily="34" charset="0"/>
              <a:cs typeface="Arial" panose="020B0604020202020204" pitchFamily="34" charset="0"/>
            </a:rPr>
            <a:t>Ergänze</a:t>
          </a:r>
          <a:r>
            <a:rPr lang="de-DE" sz="1000" baseline="0">
              <a:solidFill>
                <a:sysClr val="windowText" lastClr="000000"/>
              </a:solidFill>
              <a:latin typeface="Arial" panose="020B0604020202020204" pitchFamily="34" charset="0"/>
              <a:cs typeface="Arial" panose="020B0604020202020204" pitchFamily="34" charset="0"/>
            </a:rPr>
            <a:t> Formeln zur Berechnung der Werte in den Spalten E und F bei einer Abschreibung über sechs Jahre.</a:t>
          </a:r>
        </a:p>
        <a:p>
          <a:pPr algn="l"/>
          <a:r>
            <a:rPr lang="de-DE" sz="1000" baseline="0">
              <a:solidFill>
                <a:sysClr val="windowText" lastClr="000000"/>
              </a:solidFill>
              <a:latin typeface="Arial" panose="020B0604020202020204" pitchFamily="34" charset="0"/>
              <a:cs typeface="Arial" panose="020B0604020202020204" pitchFamily="34" charset="0"/>
            </a:rPr>
            <a:t>Adressiere geschickt und kopiere die Formeln dann.</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304800</xdr:colOff>
      <xdr:row>11</xdr:row>
      <xdr:rowOff>104775</xdr:rowOff>
    </xdr:from>
    <xdr:to>
      <xdr:col>4</xdr:col>
      <xdr:colOff>990600</xdr:colOff>
      <xdr:row>19</xdr:row>
      <xdr:rowOff>104775</xdr:rowOff>
    </xdr:to>
    <mc:AlternateContent xmlns:mc="http://schemas.openxmlformats.org/markup-compatibility/2006" xmlns:a14="http://schemas.microsoft.com/office/drawing/2010/main">
      <mc:Choice Requires="a14">
        <xdr:sp macro="" textlink="">
          <xdr:nvSpPr>
            <xdr:cNvPr id="2" name="Sprechblase: rechteckig mit abgerundeten Ecken 1">
              <a:extLst>
                <a:ext uri="{FF2B5EF4-FFF2-40B4-BE49-F238E27FC236}">
                  <a16:creationId xmlns:a16="http://schemas.microsoft.com/office/drawing/2014/main" id="{E090EC8E-C66C-4CF8-B51C-BB50042248E5}"/>
                </a:ext>
              </a:extLst>
            </xdr:cNvPr>
            <xdr:cNvSpPr/>
          </xdr:nvSpPr>
          <xdr:spPr>
            <a:xfrm>
              <a:off x="304800" y="2257425"/>
              <a:ext cx="3848100" cy="1524000"/>
            </a:xfrm>
            <a:prstGeom prst="wedgeRoundRectCallout">
              <a:avLst>
                <a:gd name="adj1" fmla="val -2251"/>
                <a:gd name="adj2" fmla="val 49504"/>
                <a:gd name="adj3" fmla="val 16667"/>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 hast das erste Rechenblatt so angelegt, dass jedes Jahr der gleiche Betrag abgeschrieben wird. Allerdings ist das im ersten und letzten Jahr des Zeitraums davon abhängig, in welchem Monat das Auto gekauft wurde: Hat man es im April gekauft, beträgt der Abschreibungsbetrag im ersten Jahr nur </a:t>
              </a:r>
              <a14:m>
                <m:oMath xmlns:m="http://schemas.openxmlformats.org/officeDocument/2006/math">
                  <m:f>
                    <m:fPr>
                      <m:ctrlPr>
                        <a:rPr kumimoji="0" lang="de-DE" sz="10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fPr>
                    <m:num>
                      <m:r>
                        <a:rPr kumimoji="0" lang="de-DE" sz="10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9</m:t>
                      </m:r>
                    </m:num>
                    <m:den>
                      <m:r>
                        <a:rPr kumimoji="0" lang="de-DE" sz="10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12</m:t>
                      </m:r>
                    </m:den>
                  </m:f>
                </m:oMath>
              </a14:m>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des Abschreibungsbetrags für ein ganzes Jahr.</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übrigen </a:t>
              </a:r>
              <a14:m>
                <m:oMath xmlns:m="http://schemas.openxmlformats.org/officeDocument/2006/math">
                  <m:f>
                    <m:fPr>
                      <m:ctrlPr>
                        <a:rPr kumimoji="0" lang="de-DE" sz="10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fPr>
                    <m:num>
                      <m:r>
                        <a:rPr kumimoji="0" lang="de-DE" sz="10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3</m:t>
                      </m:r>
                    </m:num>
                    <m:den>
                      <m:r>
                        <a:rPr kumimoji="0" lang="de-DE" sz="10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12</m:t>
                      </m:r>
                    </m:den>
                  </m:f>
                </m:oMath>
              </a14:m>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können erst im siebten Jahr abgesetzt werden.</a:t>
              </a:r>
            </a:p>
          </xdr:txBody>
        </xdr:sp>
      </mc:Choice>
      <mc:Fallback xmlns="">
        <xdr:sp macro="" textlink="">
          <xdr:nvSpPr>
            <xdr:cNvPr id="2" name="Sprechblase: rechteckig mit abgerundeten Ecken 1">
              <a:extLst>
                <a:ext uri="{FF2B5EF4-FFF2-40B4-BE49-F238E27FC236}">
                  <a16:creationId xmlns:a16="http://schemas.microsoft.com/office/drawing/2014/main" id="{E090EC8E-C66C-4CF8-B51C-BB50042248E5}"/>
                </a:ext>
              </a:extLst>
            </xdr:cNvPr>
            <xdr:cNvSpPr/>
          </xdr:nvSpPr>
          <xdr:spPr>
            <a:xfrm>
              <a:off x="304800" y="2257425"/>
              <a:ext cx="3848100" cy="1524000"/>
            </a:xfrm>
            <a:prstGeom prst="wedgeRoundRectCallout">
              <a:avLst>
                <a:gd name="adj1" fmla="val -2251"/>
                <a:gd name="adj2" fmla="val 49504"/>
                <a:gd name="adj3" fmla="val 16667"/>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 hast das erste Rechenblatt so angelegt, dass jedes Jahr der gleiche Betrag abgeschrieben wird. Allerdings ist das im ersten und letzten Jahr des Zeitraums davon abhängig, in welchem Monat das Auto gekauft wurde: Hat man es im April gekauft, beträgt der Abschreibungsbetrag im ersten Jahr nur </a:t>
              </a:r>
              <a:r>
                <a:rPr kumimoji="0" lang="de-DE" sz="10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9/12</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des Abschreibungsbetrags für ein ganzes Jahr.</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übrigen </a:t>
              </a:r>
              <a:r>
                <a:rPr kumimoji="0" lang="de-DE" sz="10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3/12</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können erst im siebten Jahr abgesetzt werden.</a:t>
              </a:r>
            </a:p>
          </xdr:txBody>
        </xdr:sp>
      </mc:Fallback>
    </mc:AlternateContent>
    <xdr:clientData/>
  </xdr:twoCellAnchor>
  <xdr:twoCellAnchor>
    <xdr:from>
      <xdr:col>4</xdr:col>
      <xdr:colOff>1504951</xdr:colOff>
      <xdr:row>13</xdr:row>
      <xdr:rowOff>28575</xdr:rowOff>
    </xdr:from>
    <xdr:to>
      <xdr:col>6</xdr:col>
      <xdr:colOff>685801</xdr:colOff>
      <xdr:row>18</xdr:row>
      <xdr:rowOff>9525</xdr:rowOff>
    </xdr:to>
    <xdr:sp macro="" textlink="">
      <xdr:nvSpPr>
        <xdr:cNvPr id="3" name="Rechteck 2">
          <a:extLst>
            <a:ext uri="{FF2B5EF4-FFF2-40B4-BE49-F238E27FC236}">
              <a16:creationId xmlns:a16="http://schemas.microsoft.com/office/drawing/2014/main" id="{C6A94140-4F83-4F96-B06A-CE02333B3DBB}"/>
            </a:ext>
          </a:extLst>
        </xdr:cNvPr>
        <xdr:cNvSpPr/>
      </xdr:nvSpPr>
      <xdr:spPr>
        <a:xfrm>
          <a:off x="4733926" y="2171700"/>
          <a:ext cx="1924050" cy="790575"/>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solidFill>
                <a:sysClr val="windowText" lastClr="000000"/>
              </a:solidFill>
              <a:latin typeface="Arial" panose="020B0604020202020204" pitchFamily="34" charset="0"/>
              <a:cs typeface="Arial" panose="020B0604020202020204" pitchFamily="34" charset="0"/>
            </a:rPr>
            <a:t>Aufgabe</a:t>
          </a:r>
        </a:p>
        <a:p>
          <a:pPr algn="l"/>
          <a:r>
            <a:rPr lang="de-DE" sz="1000">
              <a:solidFill>
                <a:sysClr val="windowText" lastClr="000000"/>
              </a:solidFill>
              <a:latin typeface="Arial" panose="020B0604020202020204" pitchFamily="34" charset="0"/>
              <a:cs typeface="Arial" panose="020B0604020202020204" pitchFamily="34" charset="0"/>
            </a:rPr>
            <a:t>P</a:t>
          </a:r>
          <a:r>
            <a:rPr lang="de-DE" sz="1000" baseline="0">
              <a:solidFill>
                <a:sysClr val="windowText" lastClr="000000"/>
              </a:solidFill>
              <a:latin typeface="Arial" panose="020B0604020202020204" pitchFamily="34" charset="0"/>
              <a:cs typeface="Arial" panose="020B0604020202020204" pitchFamily="34" charset="0"/>
            </a:rPr>
            <a:t>asse die Berechnungen in den betroffenen Zellen entsprechend an.</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18</xdr:row>
      <xdr:rowOff>9524</xdr:rowOff>
    </xdr:from>
    <xdr:to>
      <xdr:col>9</xdr:col>
      <xdr:colOff>238125</xdr:colOff>
      <xdr:row>34</xdr:row>
      <xdr:rowOff>82826</xdr:rowOff>
    </xdr:to>
    <xdr:sp macro="" textlink="">
      <xdr:nvSpPr>
        <xdr:cNvPr id="15" name="Textfeld 14">
          <a:extLst>
            <a:ext uri="{FF2B5EF4-FFF2-40B4-BE49-F238E27FC236}">
              <a16:creationId xmlns:a16="http://schemas.microsoft.com/office/drawing/2014/main" id="{3908C0D5-29D7-42C1-BAF7-2464E202F50E}"/>
            </a:ext>
          </a:extLst>
        </xdr:cNvPr>
        <xdr:cNvSpPr txBox="1"/>
      </xdr:nvSpPr>
      <xdr:spPr>
        <a:xfrm>
          <a:off x="952500" y="3024394"/>
          <a:ext cx="6143625" cy="2723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06070" indent="-144145" hangingPunct="0">
            <a:lnSpc>
              <a:spcPts val="1200"/>
            </a:lnSpc>
            <a:spcAft>
              <a:spcPts val="0"/>
            </a:spcAft>
          </a:pPr>
          <a:r>
            <a:rPr lang="de-DE" sz="1000">
              <a:solidFill>
                <a:srgbClr val="CA4F45"/>
              </a:solidFill>
              <a:effectLst/>
              <a:latin typeface="Arial" panose="020B0604020202020204" pitchFamily="34" charset="0"/>
              <a:cs typeface="Arial" panose="020B0604020202020204" pitchFamily="34" charset="0"/>
            </a:rPr>
            <a:t>a</a:t>
          </a:r>
          <a:r>
            <a:rPr lang="de-DE" sz="1000">
              <a:effectLst/>
              <a:latin typeface="Arial" panose="020B0604020202020204" pitchFamily="34" charset="0"/>
              <a:cs typeface="Arial" panose="020B0604020202020204" pitchFamily="34" charset="0"/>
            </a:rPr>
            <a:t>	Bestimme die Werte der Größen Umsatz, Gesamtkosten und Gesamtprofit</a:t>
          </a:r>
          <a:r>
            <a:rPr lang="de-DE" sz="1000" baseline="0">
              <a:effectLst/>
              <a:latin typeface="Arial" panose="020B0604020202020204" pitchFamily="34" charset="0"/>
              <a:cs typeface="Arial" panose="020B0604020202020204" pitchFamily="34" charset="0"/>
            </a:rPr>
            <a:t> für den Fall, dass</a:t>
          </a:r>
          <a:r>
            <a:rPr lang="de-DE" sz="1000">
              <a:effectLst/>
              <a:latin typeface="Arial" panose="020B0604020202020204" pitchFamily="34" charset="0"/>
              <a:cs typeface="Arial" panose="020B0604020202020204" pitchFamily="34" charset="0"/>
            </a:rPr>
            <a:t> ein Exemplar für 100</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 verkauft wird.</a:t>
          </a:r>
          <a:br>
            <a:rPr lang="de-DE" sz="1000">
              <a:effectLst/>
              <a:latin typeface="Arial" panose="020B0604020202020204" pitchFamily="34" charset="0"/>
              <a:cs typeface="Arial" panose="020B0604020202020204" pitchFamily="34" charset="0"/>
            </a:rPr>
          </a:br>
          <a:endParaRPr lang="de-DE" sz="1000">
            <a:effectLst/>
            <a:latin typeface="Arial" panose="020B0604020202020204" pitchFamily="34" charset="0"/>
            <a:cs typeface="Arial" panose="020B0604020202020204" pitchFamily="34" charset="0"/>
          </a:endParaRPr>
        </a:p>
        <a:p>
          <a:pPr marL="306070" indent="-144145" hangingPunct="0">
            <a:lnSpc>
              <a:spcPts val="1200"/>
            </a:lnSpc>
            <a:spcAft>
              <a:spcPts val="0"/>
            </a:spcAft>
          </a:pPr>
          <a:r>
            <a:rPr lang="de-DE" sz="1000">
              <a:solidFill>
                <a:srgbClr val="CA4F45"/>
              </a:solidFill>
              <a:effectLst/>
              <a:latin typeface="Arial" panose="020B0604020202020204" pitchFamily="34" charset="0"/>
              <a:ea typeface="SimSun" panose="02010600030101010101" pitchFamily="2" charset="-122"/>
              <a:cs typeface="Arial" panose="020B0604020202020204" pitchFamily="34" charset="0"/>
            </a:rPr>
            <a:t>b</a:t>
          </a:r>
          <a:r>
            <a:rPr lang="de-DE" sz="1000">
              <a:effectLst/>
              <a:latin typeface="Arial" panose="020B0604020202020204" pitchFamily="34" charset="0"/>
              <a:ea typeface="SimSun" panose="02010600030101010101" pitchFamily="2" charset="-122"/>
              <a:cs typeface="Arial" panose="020B0604020202020204" pitchFamily="34" charset="0"/>
            </a:rPr>
            <a:t>	Moritz soll beweisen, dass er das Prinzip verstanden hat, indem er die Berechnung umsetzt. Erstelle ebenfalls ein Rechenblatt: Trage zunächst die Eckdaten sicherlich verkaufte Stückzahl, Herstellungskosten und gesamte Fixkosten ein. In einer Spalte soll nun der Verkaufspreis pro Stück (z. B. in 5 €-Schritten bis 150 €) angegeben werden. Berechne über Formeln in drei weiteren Spalten Umsatz, Gesamtkosten und Gesamtprofit. Nutze die Arbeitsersparnis durch passende Adressierung.</a:t>
          </a:r>
          <a:br>
            <a:rPr lang="de-DE" sz="1000">
              <a:effectLst/>
              <a:latin typeface="Arial" panose="020B0604020202020204" pitchFamily="34" charset="0"/>
              <a:ea typeface="SimSun" panose="02010600030101010101" pitchFamily="2" charset="-122"/>
              <a:cs typeface="Arial" panose="020B0604020202020204" pitchFamily="34" charset="0"/>
            </a:rPr>
          </a:br>
          <a:endParaRPr lang="de-DE" sz="1000">
            <a:effectLst/>
            <a:latin typeface="Arial" panose="020B0604020202020204" pitchFamily="34" charset="0"/>
            <a:ea typeface="SimSun" panose="02010600030101010101" pitchFamily="2" charset="-122"/>
            <a:cs typeface="Arial" panose="020B0604020202020204" pitchFamily="34" charset="0"/>
          </a:endParaRPr>
        </a:p>
        <a:p>
          <a:pPr marL="306070" indent="-144145" hangingPunct="0">
            <a:lnSpc>
              <a:spcPts val="1200"/>
            </a:lnSpc>
            <a:spcAft>
              <a:spcPts val="0"/>
            </a:spcAft>
          </a:pPr>
          <a:r>
            <a:rPr lang="de-DE" sz="1000">
              <a:solidFill>
                <a:srgbClr val="CA4F45"/>
              </a:solidFill>
              <a:effectLst/>
              <a:latin typeface="Arial" panose="020B0604020202020204" pitchFamily="34" charset="0"/>
              <a:ea typeface="SimSun" panose="02010600030101010101" pitchFamily="2" charset="-122"/>
              <a:cs typeface="Arial" panose="020B0604020202020204" pitchFamily="34" charset="0"/>
            </a:rPr>
            <a:t>c</a:t>
          </a:r>
          <a:r>
            <a:rPr lang="de-DE" sz="1000">
              <a:effectLst/>
              <a:latin typeface="Arial" panose="020B0604020202020204" pitchFamily="34" charset="0"/>
              <a:ea typeface="SimSun" panose="02010600030101010101" pitchFamily="2" charset="-122"/>
              <a:cs typeface="Arial" panose="020B0604020202020204" pitchFamily="34" charset="0"/>
            </a:rPr>
            <a:t>	Stelle die Größen grafisch im Liniendiagramm dar, wobei der Verkaufspreis pro Stück an der x-Achse angetragen werden soll.</a:t>
          </a:r>
          <a:br>
            <a:rPr lang="de-DE" sz="1000">
              <a:effectLst/>
              <a:latin typeface="Arial" panose="020B0604020202020204" pitchFamily="34" charset="0"/>
              <a:ea typeface="SimSun" panose="02010600030101010101" pitchFamily="2" charset="-122"/>
              <a:cs typeface="Arial" panose="020B0604020202020204" pitchFamily="34" charset="0"/>
            </a:rPr>
          </a:br>
          <a:r>
            <a:rPr lang="de-DE" sz="1000">
              <a:effectLst/>
              <a:latin typeface="Arial" panose="020B0604020202020204" pitchFamily="34" charset="0"/>
              <a:ea typeface="SimSun" panose="02010600030101010101" pitchFamily="2" charset="-122"/>
              <a:cs typeface="Arial" panose="020B0604020202020204" pitchFamily="34" charset="0"/>
            </a:rPr>
            <a:t>Erläutere dann zwei Merkmale, an denen der Breakeven-Point zu erkennen ist.</a:t>
          </a:r>
          <a:br>
            <a:rPr lang="de-DE" sz="1000">
              <a:effectLst/>
              <a:latin typeface="Arial" panose="020B0604020202020204" pitchFamily="34" charset="0"/>
              <a:ea typeface="SimSun" panose="02010600030101010101" pitchFamily="2" charset="-122"/>
              <a:cs typeface="Arial" panose="020B0604020202020204" pitchFamily="34" charset="0"/>
            </a:rPr>
          </a:br>
          <a:endParaRPr lang="de-DE" sz="1000">
            <a:effectLst/>
            <a:latin typeface="Arial" panose="020B0604020202020204" pitchFamily="34" charset="0"/>
            <a:ea typeface="SimSun" panose="02010600030101010101" pitchFamily="2" charset="-122"/>
            <a:cs typeface="Arial" panose="020B0604020202020204" pitchFamily="34" charset="0"/>
          </a:endParaRPr>
        </a:p>
        <a:p>
          <a:pPr marL="306070" indent="-144145" hangingPunct="0">
            <a:lnSpc>
              <a:spcPts val="1200"/>
            </a:lnSpc>
            <a:spcAft>
              <a:spcPts val="0"/>
            </a:spcAft>
          </a:pPr>
          <a:r>
            <a:rPr lang="de-DE" sz="1000">
              <a:solidFill>
                <a:srgbClr val="CA4F45"/>
              </a:solidFill>
              <a:effectLst/>
              <a:latin typeface="Arial" panose="020B0604020202020204" pitchFamily="34" charset="0"/>
              <a:ea typeface="SimSun" panose="02010600030101010101" pitchFamily="2" charset="-122"/>
              <a:cs typeface="Arial" panose="020B0604020202020204" pitchFamily="34" charset="0"/>
            </a:rPr>
            <a:t>d</a:t>
          </a:r>
          <a:r>
            <a:rPr lang="de-DE" sz="1000">
              <a:effectLst/>
              <a:latin typeface="Arial" panose="020B0604020202020204" pitchFamily="34" charset="0"/>
              <a:ea typeface="SimSun" panose="02010600030101010101" pitchFamily="2" charset="-122"/>
              <a:cs typeface="Arial" panose="020B0604020202020204" pitchFamily="34" charset="0"/>
            </a:rPr>
            <a:t>	Für Schnelle: Eine neue Marktanalyse hat ergeben, dass Kunden bereit sind, 120 € für das Produkt zu bezahlen. Erstelle ein weiteres Rechenblatt nach dem gleichen Prinzip, mit dem du den Breakeven-Point abhängig von der verkauften Stückzahl ermitteln und darstellen kannst.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230320</xdr:colOff>
      <xdr:row>2</xdr:row>
      <xdr:rowOff>99391</xdr:rowOff>
    </xdr:from>
    <xdr:to>
      <xdr:col>5</xdr:col>
      <xdr:colOff>265043</xdr:colOff>
      <xdr:row>18</xdr:row>
      <xdr:rowOff>741</xdr:rowOff>
    </xdr:to>
    <xdr:grpSp>
      <xdr:nvGrpSpPr>
        <xdr:cNvPr id="19" name="Gruppieren 18">
          <a:extLst>
            <a:ext uri="{FF2B5EF4-FFF2-40B4-BE49-F238E27FC236}">
              <a16:creationId xmlns:a16="http://schemas.microsoft.com/office/drawing/2014/main" id="{5E3B5F95-6D7F-436B-816A-1CE08E0DB09A}"/>
            </a:ext>
          </a:extLst>
        </xdr:cNvPr>
        <xdr:cNvGrpSpPr/>
      </xdr:nvGrpSpPr>
      <xdr:grpSpPr>
        <a:xfrm>
          <a:off x="230320" y="465151"/>
          <a:ext cx="3959023" cy="2583590"/>
          <a:chOff x="139211" y="358642"/>
          <a:chExt cx="3844723" cy="2922013"/>
        </a:xfrm>
      </xdr:grpSpPr>
      <xdr:grpSp>
        <xdr:nvGrpSpPr>
          <xdr:cNvPr id="3" name="Gruppieren 2">
            <a:extLst>
              <a:ext uri="{FF2B5EF4-FFF2-40B4-BE49-F238E27FC236}">
                <a16:creationId xmlns:a16="http://schemas.microsoft.com/office/drawing/2014/main" id="{E340960C-5BE8-44FF-B67B-17A804D0D6B6}"/>
              </a:ext>
            </a:extLst>
          </xdr:cNvPr>
          <xdr:cNvGrpSpPr/>
        </xdr:nvGrpSpPr>
        <xdr:grpSpPr>
          <a:xfrm>
            <a:off x="192022" y="358642"/>
            <a:ext cx="3791912" cy="1841229"/>
            <a:chOff x="-17292" y="751379"/>
            <a:chExt cx="2457386" cy="1193546"/>
          </a:xfrm>
        </xdr:grpSpPr>
        <xdr:sp macro="" textlink="">
          <xdr:nvSpPr>
            <xdr:cNvPr id="5" name="Sprechblase: rechteckig mit abgerundeten Ecken 4">
              <a:extLst>
                <a:ext uri="{FF2B5EF4-FFF2-40B4-BE49-F238E27FC236}">
                  <a16:creationId xmlns:a16="http://schemas.microsoft.com/office/drawing/2014/main" id="{B4AF5A31-9500-4744-918F-4BA939C9CDCB}"/>
                </a:ext>
              </a:extLst>
            </xdr:cNvPr>
            <xdr:cNvSpPr/>
          </xdr:nvSpPr>
          <xdr:spPr>
            <a:xfrm>
              <a:off x="-17292" y="751379"/>
              <a:ext cx="2386573" cy="671813"/>
            </a:xfrm>
            <a:prstGeom prst="wedgeRoundRectCallout">
              <a:avLst>
                <a:gd name="adj1" fmla="val -33294"/>
                <a:gd name="adj2" fmla="val 619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marL="0" marR="0" lvl="0" indent="0" algn="ctr" defTabSz="914400" eaLnBrk="1" fontAlgn="auto" latinLnBrk="0" hangingPunct="0">
                <a:lnSpc>
                  <a:spcPct val="100000"/>
                </a:lnSpc>
                <a:spcBef>
                  <a:spcPts val="0"/>
                </a:spcBef>
                <a:spcAft>
                  <a:spcPts val="0"/>
                </a:spcAft>
                <a:buClrTx/>
                <a:buSzTx/>
                <a:buFontTx/>
                <a:buNone/>
                <a:tabLst>
                  <a:tab pos="180340" algn="l"/>
                </a:tabLst>
                <a:defRPr/>
              </a:pP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Durch Marktforschung wissen wir, dass wir sicherlich 200 Stück verkaufen können. Pro Stück fallen Herstellungskosten von 95</a:t>
              </a:r>
              <a:r>
                <a:rPr lang="de-DE" sz="1100">
                  <a:solidFill>
                    <a:schemeClr val="lt1"/>
                  </a:solidFill>
                  <a:effectLst/>
                  <a:latin typeface="+mn-lt"/>
                  <a:ea typeface="+mn-ea"/>
                  <a:cs typeface="+mn-cs"/>
                </a:rPr>
                <a:t> </a:t>
              </a: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an. Dazu kommt ein Anteil an den Fixkosten wie z. B. Licht- oder Heizungskosten. Die betragen insgesamt etwa 2800</a:t>
              </a:r>
              <a:r>
                <a:rPr lang="de-DE" sz="1100">
                  <a:solidFill>
                    <a:schemeClr val="lt1"/>
                  </a:solidFill>
                  <a:effectLst/>
                  <a:latin typeface="+mn-lt"/>
                  <a:ea typeface="+mn-ea"/>
                  <a:cs typeface="+mn-cs"/>
                </a:rPr>
                <a:t> </a:t>
              </a: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und werden gleichmäßig auf alle Produkte verteilt.</a:t>
              </a:r>
              <a:endParaRPr lang="de-DE" sz="1000">
                <a:effectLst/>
                <a:latin typeface="Arial" panose="020B0604020202020204" pitchFamily="34" charset="0"/>
                <a:ea typeface="Times New Roman" panose="02020603050405020304" pitchFamily="18" charset="0"/>
                <a:cs typeface="Arial" panose="020B0604020202020204" pitchFamily="34" charset="0"/>
              </a:endParaRPr>
            </a:p>
          </xdr:txBody>
        </xdr:sp>
        <xdr:sp macro="" textlink="">
          <xdr:nvSpPr>
            <xdr:cNvPr id="6" name="Sprechblase: rechteckig mit abgerundeten Ecken 5">
              <a:extLst>
                <a:ext uri="{FF2B5EF4-FFF2-40B4-BE49-F238E27FC236}">
                  <a16:creationId xmlns:a16="http://schemas.microsoft.com/office/drawing/2014/main" id="{889AEFBF-3CF1-42DF-8D9F-3ABEAF20AF34}"/>
                </a:ext>
              </a:extLst>
            </xdr:cNvPr>
            <xdr:cNvSpPr/>
          </xdr:nvSpPr>
          <xdr:spPr>
            <a:xfrm>
              <a:off x="1237600" y="1582980"/>
              <a:ext cx="1202494" cy="361945"/>
            </a:xfrm>
            <a:prstGeom prst="wedgeRoundRectCallout">
              <a:avLst>
                <a:gd name="adj1" fmla="val -63867"/>
                <a:gd name="adj2" fmla="val 1842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tabLst>
                  <a:tab pos="180340" algn="l"/>
                </a:tabLst>
              </a:pP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Aha! Aber wie viel soll ein Exemplar dann kosten?</a:t>
              </a:r>
              <a:endParaRPr lang="de-DE" sz="1000">
                <a:effectLst/>
                <a:latin typeface="Arial" panose="020B0604020202020204" pitchFamily="34" charset="0"/>
                <a:ea typeface="Times New Roman" panose="02020603050405020304" pitchFamily="18" charset="0"/>
                <a:cs typeface="Arial" panose="020B0604020202020204" pitchFamily="34" charset="0"/>
              </a:endParaRPr>
            </a:p>
          </xdr:txBody>
        </xdr:sp>
      </xdr:grpSp>
      <xdr:pic>
        <xdr:nvPicPr>
          <xdr:cNvPr id="17" name="Grafik 16">
            <a:extLst>
              <a:ext uri="{FF2B5EF4-FFF2-40B4-BE49-F238E27FC236}">
                <a16:creationId xmlns:a16="http://schemas.microsoft.com/office/drawing/2014/main" id="{3BFCA482-CF77-40F2-8786-D12E4D794A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211" y="1597270"/>
            <a:ext cx="912495" cy="1683385"/>
          </a:xfrm>
          <a:prstGeom prst="rect">
            <a:avLst/>
          </a:prstGeom>
        </xdr:spPr>
      </xdr:pic>
      <xdr:pic>
        <xdr:nvPicPr>
          <xdr:cNvPr id="18" name="Grafik 17">
            <a:extLst>
              <a:ext uri="{FF2B5EF4-FFF2-40B4-BE49-F238E27FC236}">
                <a16:creationId xmlns:a16="http://schemas.microsoft.com/office/drawing/2014/main" id="{8118814A-68BF-4BFA-9B75-9245EBE097F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8296" y="1875692"/>
            <a:ext cx="513935" cy="1391137"/>
          </a:xfrm>
          <a:prstGeom prst="rect">
            <a:avLst/>
          </a:prstGeom>
        </xdr:spPr>
      </xdr:pic>
    </xdr:grpSp>
    <xdr:clientData/>
  </xdr:twoCellAnchor>
  <xdr:twoCellAnchor>
    <xdr:from>
      <xdr:col>6</xdr:col>
      <xdr:colOff>216589</xdr:colOff>
      <xdr:row>2</xdr:row>
      <xdr:rowOff>49696</xdr:rowOff>
    </xdr:from>
    <xdr:to>
      <xdr:col>11</xdr:col>
      <xdr:colOff>742980</xdr:colOff>
      <xdr:row>18</xdr:row>
      <xdr:rowOff>3131</xdr:rowOff>
    </xdr:to>
    <xdr:grpSp>
      <xdr:nvGrpSpPr>
        <xdr:cNvPr id="2" name="Gruppieren 1">
          <a:extLst>
            <a:ext uri="{FF2B5EF4-FFF2-40B4-BE49-F238E27FC236}">
              <a16:creationId xmlns:a16="http://schemas.microsoft.com/office/drawing/2014/main" id="{A1AF8B31-CC01-422B-B6FA-FABD577D5BA1}"/>
            </a:ext>
          </a:extLst>
        </xdr:cNvPr>
        <xdr:cNvGrpSpPr/>
      </xdr:nvGrpSpPr>
      <xdr:grpSpPr>
        <a:xfrm>
          <a:off x="4925749" y="415456"/>
          <a:ext cx="4450691" cy="2635675"/>
          <a:chOff x="4907859" y="414131"/>
          <a:chExt cx="4435782" cy="2603870"/>
        </a:xfrm>
      </xdr:grpSpPr>
      <xdr:pic>
        <xdr:nvPicPr>
          <xdr:cNvPr id="20" name="Grafik 19">
            <a:extLst>
              <a:ext uri="{FF2B5EF4-FFF2-40B4-BE49-F238E27FC236}">
                <a16:creationId xmlns:a16="http://schemas.microsoft.com/office/drawing/2014/main" id="{226B219F-E719-494D-A053-9A5ECD00B70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92571" y="1551788"/>
            <a:ext cx="933410" cy="1466213"/>
          </a:xfrm>
          <a:prstGeom prst="rect">
            <a:avLst/>
          </a:prstGeom>
        </xdr:spPr>
      </xdr:pic>
      <xdr:pic>
        <xdr:nvPicPr>
          <xdr:cNvPr id="21" name="Grafik 20">
            <a:extLst>
              <a:ext uri="{FF2B5EF4-FFF2-40B4-BE49-F238E27FC236}">
                <a16:creationId xmlns:a16="http://schemas.microsoft.com/office/drawing/2014/main" id="{4BF2E7AA-D560-4070-9D5F-597DFA4DAE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7927" y="1577315"/>
            <a:ext cx="525714" cy="1211668"/>
          </a:xfrm>
          <a:prstGeom prst="rect">
            <a:avLst/>
          </a:prstGeom>
        </xdr:spPr>
      </xdr:pic>
      <xdr:grpSp>
        <xdr:nvGrpSpPr>
          <xdr:cNvPr id="7" name="Gruppieren 6">
            <a:extLst>
              <a:ext uri="{FF2B5EF4-FFF2-40B4-BE49-F238E27FC236}">
                <a16:creationId xmlns:a16="http://schemas.microsoft.com/office/drawing/2014/main" id="{5DA0AE93-46D3-4E58-B2EA-9CE3A83702FF}"/>
              </a:ext>
            </a:extLst>
          </xdr:cNvPr>
          <xdr:cNvGrpSpPr/>
        </xdr:nvGrpSpPr>
        <xdr:grpSpPr>
          <a:xfrm>
            <a:off x="4907859" y="414131"/>
            <a:ext cx="4073978" cy="1979543"/>
            <a:chOff x="-232913" y="521672"/>
            <a:chExt cx="2760659" cy="1636465"/>
          </a:xfrm>
        </xdr:grpSpPr>
        <xdr:grpSp>
          <xdr:nvGrpSpPr>
            <xdr:cNvPr id="8" name="Gruppieren 7">
              <a:extLst>
                <a:ext uri="{FF2B5EF4-FFF2-40B4-BE49-F238E27FC236}">
                  <a16:creationId xmlns:a16="http://schemas.microsoft.com/office/drawing/2014/main" id="{B73FC9C9-D038-4C16-814C-FE405502C8DF}"/>
                </a:ext>
              </a:extLst>
            </xdr:cNvPr>
            <xdr:cNvGrpSpPr/>
          </xdr:nvGrpSpPr>
          <xdr:grpSpPr>
            <a:xfrm>
              <a:off x="-232913" y="521672"/>
              <a:ext cx="2760659" cy="714487"/>
              <a:chOff x="-884007" y="390053"/>
              <a:chExt cx="2760851" cy="714795"/>
            </a:xfrm>
          </xdr:grpSpPr>
          <xdr:sp macro="" textlink="">
            <xdr:nvSpPr>
              <xdr:cNvPr id="13" name="Sprechblase: rechteckig mit abgerundeten Ecken 12">
                <a:extLst>
                  <a:ext uri="{FF2B5EF4-FFF2-40B4-BE49-F238E27FC236}">
                    <a16:creationId xmlns:a16="http://schemas.microsoft.com/office/drawing/2014/main" id="{DB4A5564-6500-4401-9212-6A616D1A2E13}"/>
                  </a:ext>
                </a:extLst>
              </xdr:cNvPr>
              <xdr:cNvSpPr/>
            </xdr:nvSpPr>
            <xdr:spPr>
              <a:xfrm>
                <a:off x="1002021" y="705156"/>
                <a:ext cx="874823" cy="355906"/>
              </a:xfrm>
              <a:prstGeom prst="wedgeRoundRectCallout">
                <a:avLst>
                  <a:gd name="adj1" fmla="val 37470"/>
                  <a:gd name="adj2" fmla="val 143924"/>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tabLst>
                    <a:tab pos="180340" algn="l"/>
                  </a:tabLst>
                </a:pP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Und was ist der Umsatz?</a:t>
                </a:r>
                <a:endParaRPr lang="de-DE" sz="1000">
                  <a:effectLst/>
                  <a:latin typeface="Arial" panose="020B0604020202020204" pitchFamily="34" charset="0"/>
                  <a:ea typeface="Times New Roman" panose="02020603050405020304" pitchFamily="18" charset="0"/>
                  <a:cs typeface="Arial" panose="020B0604020202020204" pitchFamily="34" charset="0"/>
                </a:endParaRPr>
              </a:p>
            </xdr:txBody>
          </xdr:sp>
          <xdr:sp macro="" textlink="">
            <xdr:nvSpPr>
              <xdr:cNvPr id="12" name="Sprechblase: rechteckig mit abgerundeten Ecken 11">
                <a:extLst>
                  <a:ext uri="{FF2B5EF4-FFF2-40B4-BE49-F238E27FC236}">
                    <a16:creationId xmlns:a16="http://schemas.microsoft.com/office/drawing/2014/main" id="{43092533-C764-4672-B72D-EF20BD2558E8}"/>
                  </a:ext>
                </a:extLst>
              </xdr:cNvPr>
              <xdr:cNvSpPr/>
            </xdr:nvSpPr>
            <xdr:spPr>
              <a:xfrm>
                <a:off x="-884007" y="390053"/>
                <a:ext cx="1697244" cy="714795"/>
              </a:xfrm>
              <a:prstGeom prst="wedgeRoundRectCallout">
                <a:avLst>
                  <a:gd name="adj1" fmla="val 14549"/>
                  <a:gd name="adj2" fmla="val 790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hangingPunct="0">
                  <a:spcAft>
                    <a:spcPts val="0"/>
                  </a:spcAft>
                  <a:tabLst>
                    <a:tab pos="180340" algn="l"/>
                  </a:tabLst>
                </a:pP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Das kommt darauf an: Mindestens so viel, dass sich Umsatz und Gesamtkosten ausgleichen. Dann wäre unser Profit aber bei null. Das ist der sog. Breakeven-Point, die Gewinnschwelle.</a:t>
                </a:r>
                <a:endParaRPr lang="de-DE" sz="1000">
                  <a:effectLst/>
                  <a:latin typeface="Arial" panose="020B0604020202020204" pitchFamily="34" charset="0"/>
                  <a:ea typeface="Times New Roman" panose="02020603050405020304" pitchFamily="18" charset="0"/>
                  <a:cs typeface="Arial" panose="020B0604020202020204" pitchFamily="34" charset="0"/>
                </a:endParaRPr>
              </a:p>
            </xdr:txBody>
          </xdr:sp>
        </xdr:grpSp>
        <xdr:sp macro="" textlink="">
          <xdr:nvSpPr>
            <xdr:cNvPr id="9" name="Sprechblase: rechteckig mit abgerundeten Ecken 8">
              <a:extLst>
                <a:ext uri="{FF2B5EF4-FFF2-40B4-BE49-F238E27FC236}">
                  <a16:creationId xmlns:a16="http://schemas.microsoft.com/office/drawing/2014/main" id="{02BA9944-DDE4-4965-B8DE-288B753F3F7C}"/>
                </a:ext>
              </a:extLst>
            </xdr:cNvPr>
            <xdr:cNvSpPr/>
          </xdr:nvSpPr>
          <xdr:spPr>
            <a:xfrm>
              <a:off x="1063672" y="1599965"/>
              <a:ext cx="1161816" cy="558172"/>
            </a:xfrm>
            <a:prstGeom prst="wedgeRoundRectCallout">
              <a:avLst>
                <a:gd name="adj1" fmla="val -67197"/>
                <a:gd name="adj2" fmla="val -3221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hangingPunct="0">
                <a:spcAft>
                  <a:spcPts val="0"/>
                </a:spcAft>
                <a:tabLst>
                  <a:tab pos="180340" algn="l"/>
                </a:tabLst>
              </a:pPr>
              <a:r>
                <a:rPr lang="de-DE" sz="1000">
                  <a:solidFill>
                    <a:srgbClr val="000000"/>
                  </a:solidFill>
                  <a:effectLst/>
                  <a:latin typeface="Arial" panose="020B0604020202020204" pitchFamily="34" charset="0"/>
                  <a:ea typeface="Times New Roman" panose="02020603050405020304" pitchFamily="18" charset="0"/>
                  <a:cs typeface="Arial" panose="020B0604020202020204" pitchFamily="34" charset="0"/>
                </a:rPr>
                <a:t>Das, was wir ohne Abzug unserer Kosten verdienen. Also Stückzahl mal Verkaufspreis!</a:t>
              </a:r>
              <a:endParaRPr lang="de-DE" sz="1000">
                <a:effectLst/>
                <a:latin typeface="Arial" panose="020B0604020202020204" pitchFamily="34" charset="0"/>
                <a:ea typeface="Times New Roman" panose="02020603050405020304" pitchFamily="18" charset="0"/>
                <a:cs typeface="Arial" panose="020B0604020202020204" pitchFamily="34" charset="0"/>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33B8-E075-4CD5-9C66-AF5D4FA20B3F}">
  <dimension ref="A1:F15"/>
  <sheetViews>
    <sheetView tabSelected="1" zoomScaleNormal="100" workbookViewId="0"/>
  </sheetViews>
  <sheetFormatPr baseColWidth="10" defaultColWidth="11.44140625" defaultRowHeight="13.2" x14ac:dyDescent="0.25"/>
  <cols>
    <col min="1" max="1" width="7.88671875" style="1" customWidth="1"/>
    <col min="2" max="2" width="13.5546875" style="1" bestFit="1" customWidth="1"/>
    <col min="3" max="3" width="24.33203125" style="1" bestFit="1" customWidth="1"/>
    <col min="4" max="4" width="16.5546875" style="1" bestFit="1" customWidth="1"/>
    <col min="5" max="5" width="9.6640625" style="1" bestFit="1" customWidth="1"/>
    <col min="6" max="6" width="10" style="1" customWidth="1"/>
    <col min="7" max="16384" width="11.44140625" style="1"/>
  </cols>
  <sheetData>
    <row r="1" spans="1:6" ht="15.6" x14ac:dyDescent="0.3">
      <c r="A1" s="11" t="s">
        <v>107</v>
      </c>
      <c r="C1" s="2" t="s">
        <v>0</v>
      </c>
      <c r="E1" s="3">
        <v>30</v>
      </c>
    </row>
    <row r="3" spans="1:6" x14ac:dyDescent="0.25">
      <c r="B3" s="4" t="s">
        <v>1</v>
      </c>
      <c r="C3" s="4" t="s">
        <v>2</v>
      </c>
      <c r="D3" s="4" t="s">
        <v>3</v>
      </c>
      <c r="E3" s="5" t="s">
        <v>4</v>
      </c>
      <c r="F3" s="5"/>
    </row>
    <row r="4" spans="1:6" x14ac:dyDescent="0.25">
      <c r="A4" s="6" t="s">
        <v>5</v>
      </c>
      <c r="B4" s="7">
        <v>15.4</v>
      </c>
      <c r="C4" s="7">
        <v>7.8</v>
      </c>
      <c r="D4" s="7">
        <v>15</v>
      </c>
      <c r="E4" s="8">
        <f>B4+C4+D4</f>
        <v>38.200000000000003</v>
      </c>
      <c r="F4" s="8">
        <f>E$1-E4</f>
        <v>-8.2000000000000028</v>
      </c>
    </row>
    <row r="5" spans="1:6" x14ac:dyDescent="0.25">
      <c r="A5" s="6" t="s">
        <v>6</v>
      </c>
      <c r="B5" s="7">
        <v>18.2</v>
      </c>
      <c r="C5" s="7">
        <v>16</v>
      </c>
      <c r="D5" s="7">
        <v>7</v>
      </c>
      <c r="E5" s="8"/>
      <c r="F5" s="8"/>
    </row>
    <row r="6" spans="1:6" x14ac:dyDescent="0.25">
      <c r="A6" s="6" t="s">
        <v>7</v>
      </c>
      <c r="B6" s="7">
        <v>10</v>
      </c>
      <c r="C6" s="7">
        <v>6.9</v>
      </c>
      <c r="D6" s="7">
        <v>12</v>
      </c>
      <c r="E6" s="8"/>
      <c r="F6" s="8"/>
    </row>
    <row r="7" spans="1:6" x14ac:dyDescent="0.25">
      <c r="A7" s="6" t="s">
        <v>8</v>
      </c>
      <c r="B7" s="7">
        <v>22.8</v>
      </c>
      <c r="C7" s="7">
        <v>7.8</v>
      </c>
      <c r="D7" s="7">
        <v>14</v>
      </c>
      <c r="E7" s="8"/>
      <c r="F7" s="8"/>
    </row>
    <row r="8" spans="1:6" x14ac:dyDescent="0.25">
      <c r="A8" s="9"/>
      <c r="B8" s="10"/>
      <c r="C8" s="10"/>
      <c r="D8" s="10"/>
      <c r="E8" s="10"/>
    </row>
    <row r="9" spans="1:6" x14ac:dyDescent="0.25">
      <c r="A9" s="9"/>
      <c r="B9" s="10"/>
      <c r="C9" s="10"/>
      <c r="D9" s="10"/>
      <c r="E9" s="10"/>
    </row>
    <row r="10" spans="1:6" x14ac:dyDescent="0.25">
      <c r="A10" s="9"/>
      <c r="B10" s="10"/>
      <c r="C10" s="10"/>
      <c r="D10" s="10"/>
      <c r="E10" s="10"/>
    </row>
    <row r="11" spans="1:6" x14ac:dyDescent="0.25">
      <c r="A11" s="9"/>
      <c r="B11" s="10" t="s">
        <v>115</v>
      </c>
      <c r="C11" s="10"/>
      <c r="D11" s="10"/>
      <c r="E11" s="10"/>
    </row>
    <row r="12" spans="1:6" x14ac:dyDescent="0.25">
      <c r="A12" s="9"/>
      <c r="B12" s="10"/>
      <c r="C12" s="10"/>
      <c r="D12" s="10"/>
      <c r="E12" s="10"/>
    </row>
    <row r="13" spans="1:6" x14ac:dyDescent="0.25">
      <c r="A13" s="9"/>
      <c r="B13" s="10"/>
      <c r="C13" s="10"/>
      <c r="D13" s="10"/>
      <c r="E13" s="10"/>
    </row>
    <row r="14" spans="1:6" x14ac:dyDescent="0.25">
      <c r="A14" s="9"/>
      <c r="B14" s="10"/>
      <c r="C14" s="10"/>
      <c r="D14" s="10"/>
      <c r="E14" s="10"/>
    </row>
    <row r="15" spans="1:6" x14ac:dyDescent="0.25">
      <c r="A15" s="9"/>
      <c r="B15" s="10"/>
      <c r="C15" s="10"/>
      <c r="D15" s="10"/>
      <c r="E15" s="10"/>
    </row>
  </sheetData>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F399-5D91-4A68-8DA0-E5421205B455}">
  <dimension ref="A1:H20"/>
  <sheetViews>
    <sheetView zoomScaleNormal="100" workbookViewId="0"/>
  </sheetViews>
  <sheetFormatPr baseColWidth="10" defaultColWidth="11.44140625" defaultRowHeight="20.399999999999999" x14ac:dyDescent="0.35"/>
  <cols>
    <col min="1" max="1" width="17.5546875" style="35" customWidth="1"/>
    <col min="2" max="2" width="17.6640625" style="35" customWidth="1"/>
    <col min="3" max="3" width="18.5546875" style="35" customWidth="1"/>
    <col min="4" max="4" width="16.88671875" style="35" customWidth="1"/>
    <col min="5" max="5" width="13.44140625" style="35" bestFit="1" customWidth="1"/>
    <col min="6" max="16384" width="11.44140625" style="35"/>
  </cols>
  <sheetData>
    <row r="1" spans="1:8" ht="21" x14ac:dyDescent="0.4">
      <c r="A1" s="11" t="s">
        <v>116</v>
      </c>
      <c r="B1" s="34"/>
    </row>
    <row r="2" spans="1:8" x14ac:dyDescent="0.35">
      <c r="B2" s="36"/>
    </row>
    <row r="3" spans="1:8" x14ac:dyDescent="0.35">
      <c r="A3" s="37" t="s">
        <v>138</v>
      </c>
      <c r="B3" s="36"/>
    </row>
    <row r="4" spans="1:8" x14ac:dyDescent="0.35">
      <c r="A4" s="37" t="s">
        <v>139</v>
      </c>
      <c r="B4" s="36"/>
      <c r="D4" s="36"/>
      <c r="E4" s="36"/>
      <c r="F4" s="36"/>
    </row>
    <row r="5" spans="1:8" x14ac:dyDescent="0.35">
      <c r="B5" s="36"/>
      <c r="D5" s="36"/>
      <c r="E5" s="36"/>
      <c r="F5" s="36"/>
    </row>
    <row r="6" spans="1:8" ht="39.9" customHeight="1" x14ac:dyDescent="0.35">
      <c r="A6" s="38"/>
      <c r="B6" s="39"/>
      <c r="C6" s="39"/>
      <c r="F6" s="36"/>
    </row>
    <row r="7" spans="1:8" ht="39.9" customHeight="1" x14ac:dyDescent="0.35">
      <c r="A7" s="38"/>
      <c r="B7" s="38"/>
      <c r="C7" s="38"/>
    </row>
    <row r="8" spans="1:8" ht="39.9" customHeight="1" x14ac:dyDescent="0.35">
      <c r="A8" s="38"/>
      <c r="B8" s="38"/>
      <c r="C8" s="38"/>
    </row>
    <row r="9" spans="1:8" x14ac:dyDescent="0.35">
      <c r="B9" s="36"/>
    </row>
    <row r="10" spans="1:8" x14ac:dyDescent="0.35">
      <c r="B10" s="36"/>
    </row>
    <row r="11" spans="1:8" x14ac:dyDescent="0.35">
      <c r="B11" s="36"/>
    </row>
    <row r="12" spans="1:8" x14ac:dyDescent="0.35">
      <c r="B12" s="36"/>
    </row>
    <row r="13" spans="1:8" x14ac:dyDescent="0.35">
      <c r="B13" s="36"/>
      <c r="F13" s="36"/>
      <c r="G13" s="36"/>
      <c r="H13" s="36"/>
    </row>
    <row r="14" spans="1:8" x14ac:dyDescent="0.35">
      <c r="B14" s="36"/>
      <c r="F14" s="36"/>
      <c r="G14" s="36"/>
      <c r="H14" s="36"/>
    </row>
    <row r="15" spans="1:8" x14ac:dyDescent="0.35">
      <c r="B15" s="36"/>
      <c r="F15" s="36"/>
      <c r="G15" s="36"/>
      <c r="H15" s="36"/>
    </row>
    <row r="16" spans="1:8" x14ac:dyDescent="0.35">
      <c r="B16" s="36"/>
    </row>
    <row r="17" spans="2:5" x14ac:dyDescent="0.35">
      <c r="B17" s="36"/>
    </row>
    <row r="18" spans="2:5" x14ac:dyDescent="0.35">
      <c r="B18" s="36"/>
    </row>
    <row r="19" spans="2:5" x14ac:dyDescent="0.35">
      <c r="B19" s="36"/>
    </row>
    <row r="20" spans="2:5" x14ac:dyDescent="0.35">
      <c r="E20" s="40"/>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BB260-04C1-495D-9FDC-5ECA09936ECF}">
  <dimension ref="A1:J6"/>
  <sheetViews>
    <sheetView zoomScaleNormal="100" workbookViewId="0"/>
  </sheetViews>
  <sheetFormatPr baseColWidth="10" defaultColWidth="5.109375" defaultRowHeight="15" customHeight="1" x14ac:dyDescent="0.25"/>
  <cols>
    <col min="1" max="3" width="5.109375" style="41"/>
    <col min="4" max="4" width="11.44140625" style="41" customWidth="1"/>
    <col min="5" max="5" width="12.109375" style="41" customWidth="1"/>
    <col min="6" max="6" width="12.6640625" style="41" customWidth="1"/>
    <col min="7" max="8" width="5.109375" style="41"/>
    <col min="9" max="9" width="36.88671875" style="41" bestFit="1" customWidth="1"/>
    <col min="10" max="10" width="20.109375" style="41" bestFit="1" customWidth="1"/>
    <col min="11" max="16384" width="5.109375" style="41"/>
  </cols>
  <sheetData>
    <row r="1" spans="1:10" ht="15" customHeight="1" x14ac:dyDescent="0.3">
      <c r="A1" s="11" t="s">
        <v>116</v>
      </c>
    </row>
    <row r="4" spans="1:10" ht="15" customHeight="1" x14ac:dyDescent="0.25">
      <c r="C4" s="42"/>
      <c r="D4" s="42" t="s">
        <v>140</v>
      </c>
      <c r="E4" s="42" t="s">
        <v>120</v>
      </c>
      <c r="F4" s="42" t="s">
        <v>141</v>
      </c>
      <c r="I4" s="48" t="s">
        <v>142</v>
      </c>
      <c r="J4" s="48"/>
    </row>
    <row r="5" spans="1:10" ht="15" customHeight="1" x14ac:dyDescent="0.3">
      <c r="D5" s="42" t="s">
        <v>143</v>
      </c>
      <c r="E5" s="42" t="s">
        <v>128</v>
      </c>
      <c r="F5" s="42" t="s">
        <v>130</v>
      </c>
      <c r="I5" s="41" t="s">
        <v>144</v>
      </c>
      <c r="J5" s="43" t="s">
        <v>145</v>
      </c>
    </row>
    <row r="6" spans="1:10" ht="15" customHeight="1" x14ac:dyDescent="0.3">
      <c r="D6" s="42" t="s">
        <v>146</v>
      </c>
      <c r="E6" s="42" t="s">
        <v>147</v>
      </c>
      <c r="F6" s="42" t="s">
        <v>148</v>
      </c>
      <c r="I6" s="41" t="s">
        <v>149</v>
      </c>
      <c r="J6" s="44" t="s">
        <v>150</v>
      </c>
    </row>
  </sheetData>
  <mergeCells count="1">
    <mergeCell ref="I4:J4"/>
  </mergeCells>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D6D9-0C93-4A80-A6BA-A61D32738DFF}">
  <dimension ref="A1"/>
  <sheetViews>
    <sheetView zoomScaleNormal="100" workbookViewId="0"/>
  </sheetViews>
  <sheetFormatPr baseColWidth="10" defaultColWidth="11.44140625" defaultRowHeight="13.2" x14ac:dyDescent="0.25"/>
  <cols>
    <col min="1" max="16384" width="11.44140625" style="1"/>
  </cols>
  <sheetData>
    <row r="1" spans="1:1" ht="15.6" x14ac:dyDescent="0.3">
      <c r="A1" s="11" t="s">
        <v>113</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4C4B-4B03-4A97-B562-CA2B93269189}">
  <dimension ref="A1:F25"/>
  <sheetViews>
    <sheetView zoomScaleNormal="100" workbookViewId="0"/>
  </sheetViews>
  <sheetFormatPr baseColWidth="10" defaultColWidth="11.44140625" defaultRowHeight="13.2" x14ac:dyDescent="0.25"/>
  <cols>
    <col min="1" max="1" width="17.44140625" style="1" bestFit="1" customWidth="1"/>
    <col min="2" max="2" width="17.5546875" style="1" customWidth="1"/>
    <col min="3" max="3" width="18.6640625" style="1" bestFit="1" customWidth="1"/>
    <col min="4" max="4" width="11.44140625" style="1"/>
    <col min="5" max="5" width="18.6640625" style="1" customWidth="1"/>
    <col min="6" max="6" width="20.109375" style="1" customWidth="1"/>
    <col min="7" max="16384" width="11.44140625" style="1"/>
  </cols>
  <sheetData>
    <row r="1" spans="1:6" ht="15.6" x14ac:dyDescent="0.3">
      <c r="A1" s="11" t="s">
        <v>108</v>
      </c>
      <c r="B1" s="12"/>
      <c r="C1" s="12"/>
      <c r="D1" s="12"/>
      <c r="E1" s="12"/>
      <c r="F1" s="12"/>
    </row>
    <row r="2" spans="1:6" ht="19.2" x14ac:dyDescent="0.35">
      <c r="A2" s="45" t="s">
        <v>114</v>
      </c>
      <c r="B2" s="45"/>
      <c r="C2" s="45"/>
      <c r="D2" s="45"/>
      <c r="E2" s="45"/>
      <c r="F2" s="45"/>
    </row>
    <row r="3" spans="1:6" ht="39.6" x14ac:dyDescent="0.25">
      <c r="A3" s="13" t="s">
        <v>10</v>
      </c>
      <c r="B3" s="14" t="s">
        <v>11</v>
      </c>
      <c r="C3" s="14" t="s">
        <v>12</v>
      </c>
      <c r="D3" s="14" t="s">
        <v>13</v>
      </c>
      <c r="E3" s="14" t="s">
        <v>14</v>
      </c>
      <c r="F3" s="14" t="s">
        <v>15</v>
      </c>
    </row>
    <row r="4" spans="1:6" x14ac:dyDescent="0.25">
      <c r="A4" s="1" t="s">
        <v>16</v>
      </c>
      <c r="B4" s="1">
        <v>1.204</v>
      </c>
      <c r="C4" s="7">
        <v>5.98</v>
      </c>
      <c r="D4" s="7"/>
      <c r="E4" s="7">
        <v>0.89</v>
      </c>
      <c r="F4" s="7"/>
    </row>
    <row r="5" spans="1:6" x14ac:dyDescent="0.25">
      <c r="A5" s="1" t="s">
        <v>17</v>
      </c>
      <c r="B5" s="1">
        <v>1.6120000000000001</v>
      </c>
      <c r="C5" s="7">
        <v>7.99</v>
      </c>
      <c r="D5" s="7"/>
      <c r="E5" s="7">
        <v>0.99</v>
      </c>
      <c r="F5" s="7"/>
    </row>
    <row r="6" spans="1:6" x14ac:dyDescent="0.25">
      <c r="A6" s="1" t="s">
        <v>18</v>
      </c>
      <c r="B6" s="1">
        <v>0.32200000000000001</v>
      </c>
      <c r="C6" s="7">
        <v>8.49</v>
      </c>
      <c r="D6" s="7"/>
      <c r="E6" s="7">
        <v>1.1499999999999999</v>
      </c>
      <c r="F6" s="7"/>
    </row>
    <row r="7" spans="1:6" x14ac:dyDescent="0.25">
      <c r="A7" s="1" t="s">
        <v>19</v>
      </c>
      <c r="B7" s="1">
        <v>3.3010000000000002</v>
      </c>
      <c r="C7" s="7">
        <v>2.2000000000000002</v>
      </c>
      <c r="D7" s="7"/>
      <c r="E7" s="7">
        <v>1.65</v>
      </c>
      <c r="F7" s="7"/>
    </row>
    <row r="8" spans="1:6" x14ac:dyDescent="0.25">
      <c r="A8" s="1" t="s">
        <v>20</v>
      </c>
      <c r="B8" s="1">
        <v>1.405</v>
      </c>
      <c r="C8" s="7">
        <v>1.89</v>
      </c>
      <c r="D8" s="7"/>
      <c r="E8" s="7">
        <v>1.46</v>
      </c>
      <c r="F8" s="7"/>
    </row>
    <row r="9" spans="1:6" x14ac:dyDescent="0.25">
      <c r="A9" s="1" t="s">
        <v>21</v>
      </c>
      <c r="B9" s="1">
        <v>1.2869999999999999</v>
      </c>
      <c r="C9" s="7">
        <v>2.25</v>
      </c>
      <c r="D9" s="7"/>
      <c r="E9" s="7">
        <v>1.79</v>
      </c>
      <c r="F9" s="7"/>
    </row>
    <row r="10" spans="1:6" x14ac:dyDescent="0.25">
      <c r="A10" s="1" t="s">
        <v>22</v>
      </c>
      <c r="B10" s="1">
        <v>1.2549999999999999</v>
      </c>
      <c r="C10" s="7">
        <v>4.99</v>
      </c>
      <c r="D10" s="7"/>
      <c r="E10" s="7">
        <v>2.3199999999999998</v>
      </c>
      <c r="F10" s="7"/>
    </row>
    <row r="11" spans="1:6" x14ac:dyDescent="0.25">
      <c r="A11" s="1" t="s">
        <v>23</v>
      </c>
      <c r="B11" s="1">
        <v>1.2390000000000001</v>
      </c>
      <c r="C11" s="7">
        <v>5.5</v>
      </c>
      <c r="D11" s="7"/>
      <c r="E11" s="7">
        <v>1.5</v>
      </c>
      <c r="F11" s="7"/>
    </row>
    <row r="12" spans="1:6" x14ac:dyDescent="0.25">
      <c r="A12" s="1" t="s">
        <v>24</v>
      </c>
      <c r="B12" s="1">
        <v>0.72499999999999998</v>
      </c>
      <c r="C12" s="7">
        <v>7.49</v>
      </c>
      <c r="D12" s="7"/>
      <c r="E12" s="7">
        <v>1.1499999999999999</v>
      </c>
      <c r="F12" s="7"/>
    </row>
    <row r="13" spans="1:6" x14ac:dyDescent="0.25">
      <c r="A13" s="1" t="s">
        <v>25</v>
      </c>
      <c r="B13" s="1">
        <v>0.873</v>
      </c>
      <c r="C13" s="7">
        <v>3.49</v>
      </c>
      <c r="D13" s="7"/>
      <c r="E13" s="7">
        <v>1.75</v>
      </c>
      <c r="F13" s="7"/>
    </row>
    <row r="14" spans="1:6" x14ac:dyDescent="0.25">
      <c r="A14" s="1" t="s">
        <v>26</v>
      </c>
      <c r="B14" s="1">
        <v>0.55500000000000005</v>
      </c>
      <c r="C14" s="7">
        <v>2.4900000000000002</v>
      </c>
      <c r="E14" s="7">
        <v>0.89</v>
      </c>
    </row>
    <row r="15" spans="1:6" x14ac:dyDescent="0.25">
      <c r="A15" s="1" t="s">
        <v>27</v>
      </c>
      <c r="B15" s="1">
        <v>2.5539999999999998</v>
      </c>
      <c r="C15" s="7">
        <v>4.8</v>
      </c>
      <c r="E15" s="7">
        <v>1.41</v>
      </c>
    </row>
    <row r="25" spans="2:5" x14ac:dyDescent="0.25">
      <c r="B25" s="15"/>
      <c r="C25" s="15"/>
      <c r="D25" s="15"/>
      <c r="E25" s="15"/>
    </row>
  </sheetData>
  <mergeCells count="1">
    <mergeCell ref="A2:F2"/>
  </mergeCells>
  <pageMargins left="0.7" right="0.7" top="0.78740157499999996" bottom="0.78740157499999996"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7758-544F-49A1-BF12-F78D58E445C3}">
  <dimension ref="A1:F25"/>
  <sheetViews>
    <sheetView zoomScaleNormal="100" workbookViewId="0"/>
  </sheetViews>
  <sheetFormatPr baseColWidth="10" defaultColWidth="11.44140625" defaultRowHeight="13.2" x14ac:dyDescent="0.25"/>
  <cols>
    <col min="1" max="1" width="17.44140625" style="1" bestFit="1" customWidth="1"/>
    <col min="2" max="2" width="17.5546875" style="1" customWidth="1"/>
    <col min="3" max="3" width="18.6640625" style="1" bestFit="1" customWidth="1"/>
    <col min="4" max="4" width="11.44140625" style="1"/>
    <col min="5" max="5" width="18.6640625" style="1" customWidth="1"/>
    <col min="6" max="6" width="20.109375" style="1" customWidth="1"/>
    <col min="7" max="16384" width="11.44140625" style="1"/>
  </cols>
  <sheetData>
    <row r="1" spans="1:6" ht="15.6" x14ac:dyDescent="0.3">
      <c r="A1" s="11" t="s">
        <v>108</v>
      </c>
      <c r="B1" s="12"/>
      <c r="C1" s="12"/>
      <c r="D1" s="12"/>
      <c r="E1" s="12"/>
      <c r="F1" s="12"/>
    </row>
    <row r="2" spans="1:6" ht="19.2" x14ac:dyDescent="0.35">
      <c r="A2" s="45" t="s">
        <v>114</v>
      </c>
      <c r="B2" s="45"/>
      <c r="C2" s="45"/>
      <c r="D2" s="45"/>
      <c r="E2" s="45"/>
      <c r="F2" s="45"/>
    </row>
    <row r="3" spans="1:6" ht="39.6" x14ac:dyDescent="0.25">
      <c r="A3" s="13" t="s">
        <v>10</v>
      </c>
      <c r="B3" s="14" t="s">
        <v>11</v>
      </c>
      <c r="C3" s="14" t="s">
        <v>12</v>
      </c>
      <c r="D3" s="14" t="s">
        <v>13</v>
      </c>
      <c r="E3" s="14" t="s">
        <v>14</v>
      </c>
      <c r="F3" s="14" t="s">
        <v>15</v>
      </c>
    </row>
    <row r="4" spans="1:6" x14ac:dyDescent="0.25">
      <c r="A4" s="1" t="s">
        <v>16</v>
      </c>
      <c r="B4" s="1">
        <v>1.204</v>
      </c>
      <c r="C4" s="7">
        <v>5.98</v>
      </c>
      <c r="D4" s="7"/>
      <c r="E4" s="7"/>
      <c r="F4" s="7">
        <v>6.1283600000000007</v>
      </c>
    </row>
    <row r="5" spans="1:6" x14ac:dyDescent="0.25">
      <c r="A5" s="1" t="s">
        <v>17</v>
      </c>
      <c r="B5" s="1">
        <v>1.6120000000000001</v>
      </c>
      <c r="C5" s="7">
        <v>7.99</v>
      </c>
      <c r="D5" s="7"/>
      <c r="E5" s="7"/>
      <c r="F5" s="7">
        <v>11.284000000000002</v>
      </c>
    </row>
    <row r="6" spans="1:6" x14ac:dyDescent="0.25">
      <c r="A6" s="1" t="s">
        <v>18</v>
      </c>
      <c r="B6" s="1">
        <v>0.32200000000000001</v>
      </c>
      <c r="C6" s="7">
        <v>8.49</v>
      </c>
      <c r="D6" s="7"/>
      <c r="E6" s="7"/>
      <c r="F6" s="7">
        <v>2.3634800000000005</v>
      </c>
    </row>
    <row r="7" spans="1:6" x14ac:dyDescent="0.25">
      <c r="A7" s="1" t="s">
        <v>19</v>
      </c>
      <c r="B7" s="1">
        <v>3.3010000000000002</v>
      </c>
      <c r="C7" s="7">
        <v>2.2000000000000002</v>
      </c>
      <c r="D7" s="7"/>
      <c r="E7" s="7"/>
      <c r="F7" s="7">
        <v>1.8155500000000009</v>
      </c>
    </row>
    <row r="8" spans="1:6" x14ac:dyDescent="0.25">
      <c r="A8" s="1" t="s">
        <v>20</v>
      </c>
      <c r="B8" s="1">
        <v>1.405</v>
      </c>
      <c r="C8" s="7">
        <v>1.89</v>
      </c>
      <c r="D8" s="7"/>
      <c r="E8" s="7"/>
      <c r="F8" s="7">
        <v>0.60415000000000019</v>
      </c>
    </row>
    <row r="9" spans="1:6" x14ac:dyDescent="0.25">
      <c r="A9" s="1" t="s">
        <v>21</v>
      </c>
      <c r="B9" s="1">
        <v>1.2869999999999999</v>
      </c>
      <c r="C9" s="7"/>
      <c r="D9" s="7">
        <v>2.8957499999999996</v>
      </c>
      <c r="E9" s="7"/>
      <c r="F9" s="7">
        <v>0.59201999999999977</v>
      </c>
    </row>
    <row r="10" spans="1:6" x14ac:dyDescent="0.25">
      <c r="A10" s="1" t="s">
        <v>22</v>
      </c>
      <c r="B10" s="1">
        <v>1.2549999999999999</v>
      </c>
      <c r="C10" s="7"/>
      <c r="D10" s="7">
        <v>6.2624499999999994</v>
      </c>
      <c r="E10" s="7"/>
      <c r="F10" s="7">
        <v>3.3508499999999999</v>
      </c>
    </row>
    <row r="11" spans="1:6" x14ac:dyDescent="0.25">
      <c r="A11" s="1" t="s">
        <v>23</v>
      </c>
      <c r="B11" s="1">
        <v>1.2390000000000001</v>
      </c>
      <c r="C11" s="7"/>
      <c r="D11" s="7">
        <v>6.8145000000000007</v>
      </c>
      <c r="E11" s="7"/>
      <c r="F11" s="7">
        <v>4.9560000000000004</v>
      </c>
    </row>
    <row r="12" spans="1:6" x14ac:dyDescent="0.25">
      <c r="A12" s="1" t="s">
        <v>24</v>
      </c>
      <c r="C12" s="7">
        <v>7.49</v>
      </c>
      <c r="D12" s="7">
        <v>5.43025</v>
      </c>
      <c r="E12" s="7">
        <v>1.1499999999999999</v>
      </c>
      <c r="F12" s="7"/>
    </row>
    <row r="13" spans="1:6" x14ac:dyDescent="0.25">
      <c r="A13" s="1" t="s">
        <v>25</v>
      </c>
      <c r="C13" s="7">
        <v>3.49</v>
      </c>
      <c r="D13" s="7">
        <v>3.04677</v>
      </c>
      <c r="E13" s="7">
        <v>1.75</v>
      </c>
      <c r="F13" s="7"/>
    </row>
    <row r="14" spans="1:6" x14ac:dyDescent="0.25">
      <c r="A14" s="1" t="s">
        <v>26</v>
      </c>
      <c r="C14" s="7">
        <v>2.4900000000000002</v>
      </c>
      <c r="D14" s="7">
        <v>1.3819500000000002</v>
      </c>
      <c r="E14" s="7">
        <v>0.89</v>
      </c>
      <c r="F14" s="7"/>
    </row>
    <row r="15" spans="1:6" x14ac:dyDescent="0.25">
      <c r="A15" s="1" t="s">
        <v>27</v>
      </c>
      <c r="C15" s="7">
        <v>4.8</v>
      </c>
      <c r="D15" s="7">
        <v>12.259199999999998</v>
      </c>
      <c r="E15" s="7">
        <v>1.41</v>
      </c>
      <c r="F15" s="7"/>
    </row>
    <row r="25" spans="2:5" x14ac:dyDescent="0.25">
      <c r="B25" s="15"/>
      <c r="C25" s="15"/>
      <c r="D25" s="15"/>
      <c r="E25" s="15"/>
    </row>
  </sheetData>
  <mergeCells count="1">
    <mergeCell ref="A2:F2"/>
  </mergeCells>
  <pageMargins left="0.7" right="0.7" top="0.78740157499999996" bottom="0.78740157499999996"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DF071-3BA6-44AF-A865-BE2560BD2F27}">
  <dimension ref="A1:M32"/>
  <sheetViews>
    <sheetView zoomScaleNormal="100" workbookViewId="0">
      <selection activeCell="M1" sqref="M1"/>
    </sheetView>
  </sheetViews>
  <sheetFormatPr baseColWidth="10" defaultColWidth="11.44140625" defaultRowHeight="13.2" x14ac:dyDescent="0.25"/>
  <cols>
    <col min="1" max="1" width="10.88671875" style="1" bestFit="1" customWidth="1"/>
    <col min="2" max="2" width="9" style="1" customWidth="1"/>
    <col min="3" max="3" width="8.5546875" style="1" customWidth="1"/>
    <col min="4" max="4" width="11.109375" style="1" customWidth="1"/>
    <col min="5" max="6" width="11.44140625" style="1"/>
    <col min="7" max="7" width="2.5546875" style="1" customWidth="1"/>
    <col min="8" max="16384" width="11.44140625" style="1"/>
  </cols>
  <sheetData>
    <row r="1" spans="1:13" ht="15.6" x14ac:dyDescent="0.3">
      <c r="A1" s="2" t="s">
        <v>28</v>
      </c>
      <c r="E1" s="3">
        <v>21.5</v>
      </c>
      <c r="I1" s="2"/>
      <c r="M1" s="18" t="s">
        <v>109</v>
      </c>
    </row>
    <row r="3" spans="1:13" x14ac:dyDescent="0.25">
      <c r="A3" s="16"/>
      <c r="B3" s="4" t="s">
        <v>29</v>
      </c>
      <c r="C3" s="4" t="s">
        <v>30</v>
      </c>
      <c r="D3" s="4" t="s">
        <v>31</v>
      </c>
      <c r="E3" s="5" t="s">
        <v>4</v>
      </c>
      <c r="F3" s="17" t="s">
        <v>9</v>
      </c>
      <c r="H3" s="16"/>
      <c r="I3" s="4" t="s">
        <v>29</v>
      </c>
      <c r="J3" s="4" t="s">
        <v>30</v>
      </c>
      <c r="K3" s="4" t="s">
        <v>31</v>
      </c>
      <c r="L3" s="5" t="s">
        <v>4</v>
      </c>
      <c r="M3" s="17" t="s">
        <v>9</v>
      </c>
    </row>
    <row r="4" spans="1:13" x14ac:dyDescent="0.25">
      <c r="A4" s="6" t="s">
        <v>32</v>
      </c>
      <c r="B4" s="7">
        <v>7.6</v>
      </c>
      <c r="C4" s="7">
        <v>7.7</v>
      </c>
      <c r="D4" s="7">
        <v>9.6999999999999993</v>
      </c>
      <c r="E4" s="7"/>
      <c r="F4" s="8"/>
      <c r="H4" s="6" t="s">
        <v>33</v>
      </c>
      <c r="I4" s="7">
        <v>8.6</v>
      </c>
      <c r="J4" s="7">
        <v>4.5</v>
      </c>
      <c r="K4" s="7">
        <v>3</v>
      </c>
      <c r="L4" s="7"/>
      <c r="M4" s="8"/>
    </row>
    <row r="5" spans="1:13" x14ac:dyDescent="0.25">
      <c r="A5" s="6" t="s">
        <v>34</v>
      </c>
      <c r="B5" s="7">
        <v>11.2</v>
      </c>
      <c r="C5" s="7">
        <v>9.3000000000000007</v>
      </c>
      <c r="D5" s="7">
        <v>4.5999999999999996</v>
      </c>
      <c r="E5" s="7"/>
      <c r="F5" s="8"/>
      <c r="H5" s="6" t="s">
        <v>35</v>
      </c>
      <c r="I5" s="7">
        <v>11.7</v>
      </c>
      <c r="J5" s="7">
        <v>11.2</v>
      </c>
      <c r="K5" s="7">
        <v>9.4</v>
      </c>
      <c r="L5" s="7"/>
      <c r="M5" s="8"/>
    </row>
    <row r="6" spans="1:13" x14ac:dyDescent="0.25">
      <c r="A6" s="6" t="s">
        <v>36</v>
      </c>
      <c r="B6" s="7">
        <v>11.3</v>
      </c>
      <c r="C6" s="7">
        <v>10.199999999999999</v>
      </c>
      <c r="D6" s="7">
        <v>10.5</v>
      </c>
      <c r="E6" s="7"/>
      <c r="F6" s="8"/>
      <c r="H6" s="6" t="s">
        <v>37</v>
      </c>
      <c r="I6" s="7">
        <v>4.2</v>
      </c>
      <c r="J6" s="7">
        <v>10</v>
      </c>
      <c r="K6" s="7">
        <v>8.1</v>
      </c>
      <c r="L6" s="7"/>
      <c r="M6" s="8"/>
    </row>
    <row r="7" spans="1:13" x14ac:dyDescent="0.25">
      <c r="A7" s="6" t="s">
        <v>38</v>
      </c>
      <c r="B7" s="7">
        <v>11.9</v>
      </c>
      <c r="C7" s="7">
        <v>8.8000000000000007</v>
      </c>
      <c r="D7" s="7">
        <v>4.3</v>
      </c>
      <c r="E7" s="7"/>
      <c r="F7" s="8"/>
      <c r="H7" s="6" t="s">
        <v>39</v>
      </c>
      <c r="I7" s="7">
        <v>5.8</v>
      </c>
      <c r="J7" s="7">
        <v>7.8</v>
      </c>
      <c r="K7" s="7">
        <v>8.6</v>
      </c>
      <c r="L7" s="7"/>
      <c r="M7" s="8"/>
    </row>
    <row r="8" spans="1:13" x14ac:dyDescent="0.25">
      <c r="A8" s="6" t="s">
        <v>40</v>
      </c>
      <c r="B8" s="7">
        <v>11.1</v>
      </c>
      <c r="C8" s="7">
        <v>10.1</v>
      </c>
      <c r="D8" s="7">
        <v>11.9</v>
      </c>
      <c r="E8" s="7"/>
      <c r="F8" s="8"/>
      <c r="H8" s="6" t="s">
        <v>41</v>
      </c>
      <c r="I8" s="7">
        <v>5.8</v>
      </c>
      <c r="J8" s="7">
        <v>5.7</v>
      </c>
      <c r="K8" s="7">
        <v>2</v>
      </c>
      <c r="L8" s="7"/>
      <c r="M8" s="8"/>
    </row>
    <row r="9" spans="1:13" x14ac:dyDescent="0.25">
      <c r="A9" s="6" t="s">
        <v>42</v>
      </c>
      <c r="B9" s="7">
        <v>3.2</v>
      </c>
      <c r="C9" s="7">
        <v>9.6</v>
      </c>
      <c r="D9" s="7">
        <v>5.6</v>
      </c>
      <c r="E9" s="7"/>
      <c r="F9" s="8"/>
      <c r="H9" s="6" t="s">
        <v>43</v>
      </c>
      <c r="I9" s="7">
        <v>7.8</v>
      </c>
      <c r="J9" s="7">
        <v>7.5</v>
      </c>
      <c r="K9" s="7">
        <v>7</v>
      </c>
      <c r="L9" s="7"/>
      <c r="M9" s="8"/>
    </row>
    <row r="10" spans="1:13" x14ac:dyDescent="0.25">
      <c r="A10" s="6" t="s">
        <v>44</v>
      </c>
      <c r="B10" s="7">
        <v>9.3000000000000007</v>
      </c>
      <c r="C10" s="7">
        <v>11.3</v>
      </c>
      <c r="D10" s="7">
        <v>3.1</v>
      </c>
      <c r="E10" s="7"/>
      <c r="F10" s="8"/>
      <c r="H10" s="6" t="s">
        <v>45</v>
      </c>
      <c r="I10" s="7">
        <v>7.8</v>
      </c>
      <c r="J10" s="7">
        <v>4.3</v>
      </c>
      <c r="K10" s="7">
        <v>7.8</v>
      </c>
      <c r="L10" s="7"/>
      <c r="M10" s="8"/>
    </row>
    <row r="11" spans="1:13" x14ac:dyDescent="0.25">
      <c r="A11" s="6" t="s">
        <v>46</v>
      </c>
      <c r="B11" s="7">
        <v>8</v>
      </c>
      <c r="C11" s="7">
        <v>4.8</v>
      </c>
      <c r="D11" s="7">
        <v>7.5</v>
      </c>
      <c r="E11" s="7"/>
      <c r="F11" s="8"/>
      <c r="H11" s="6" t="s">
        <v>47</v>
      </c>
      <c r="I11" s="7">
        <v>10.9</v>
      </c>
      <c r="J11" s="7">
        <v>7.2</v>
      </c>
      <c r="K11" s="7">
        <v>4.3</v>
      </c>
      <c r="L11" s="7"/>
      <c r="M11" s="8"/>
    </row>
    <row r="12" spans="1:13" x14ac:dyDescent="0.25">
      <c r="A12" s="6" t="s">
        <v>48</v>
      </c>
      <c r="B12" s="7">
        <v>4.4000000000000004</v>
      </c>
      <c r="C12" s="7">
        <v>5.3</v>
      </c>
      <c r="D12" s="7">
        <v>2</v>
      </c>
      <c r="E12" s="7"/>
      <c r="F12" s="8"/>
      <c r="H12" s="6" t="s">
        <v>49</v>
      </c>
      <c r="I12" s="7">
        <v>11.4</v>
      </c>
      <c r="J12" s="7">
        <v>4.3</v>
      </c>
      <c r="K12" s="7">
        <v>7.7</v>
      </c>
      <c r="L12" s="7"/>
      <c r="M12" s="8"/>
    </row>
    <row r="13" spans="1:13" x14ac:dyDescent="0.25">
      <c r="A13" s="6" t="s">
        <v>50</v>
      </c>
      <c r="B13" s="7">
        <v>11.8</v>
      </c>
      <c r="C13" s="7">
        <v>2.9</v>
      </c>
      <c r="D13" s="7">
        <v>6.3</v>
      </c>
      <c r="E13" s="7"/>
      <c r="F13" s="8"/>
      <c r="H13" s="6" t="s">
        <v>51</v>
      </c>
      <c r="I13" s="7">
        <v>8.4</v>
      </c>
      <c r="J13" s="7">
        <v>2.7</v>
      </c>
      <c r="K13" s="7">
        <v>9.6999999999999993</v>
      </c>
      <c r="L13" s="7"/>
      <c r="M13" s="8"/>
    </row>
    <row r="14" spans="1:13" x14ac:dyDescent="0.25">
      <c r="A14" s="6" t="s">
        <v>52</v>
      </c>
      <c r="B14" s="7">
        <v>2</v>
      </c>
      <c r="C14" s="7">
        <v>3.1</v>
      </c>
      <c r="D14" s="7">
        <v>3.1</v>
      </c>
      <c r="E14" s="7"/>
      <c r="F14" s="8"/>
      <c r="H14" s="6" t="s">
        <v>53</v>
      </c>
      <c r="I14" s="7">
        <v>8.3000000000000007</v>
      </c>
      <c r="J14" s="7">
        <v>5.2</v>
      </c>
      <c r="K14" s="7">
        <v>4</v>
      </c>
      <c r="L14" s="7"/>
      <c r="M14" s="8"/>
    </row>
    <row r="15" spans="1:13" x14ac:dyDescent="0.25">
      <c r="A15" s="6" t="s">
        <v>54</v>
      </c>
      <c r="B15" s="7">
        <v>2.7</v>
      </c>
      <c r="C15" s="7">
        <v>8.9</v>
      </c>
      <c r="D15" s="7">
        <v>7</v>
      </c>
      <c r="E15" s="7"/>
      <c r="F15" s="8"/>
      <c r="H15" s="6" t="s">
        <v>55</v>
      </c>
      <c r="I15" s="7">
        <v>9.1</v>
      </c>
      <c r="J15" s="7">
        <v>11.7</v>
      </c>
      <c r="K15" s="7">
        <v>2.8</v>
      </c>
      <c r="L15" s="7"/>
      <c r="M15" s="8"/>
    </row>
    <row r="16" spans="1:13" x14ac:dyDescent="0.25">
      <c r="A16" s="6" t="s">
        <v>56</v>
      </c>
      <c r="B16" s="7">
        <v>3.7</v>
      </c>
      <c r="C16" s="7">
        <v>3.6</v>
      </c>
      <c r="D16" s="7">
        <v>3.3</v>
      </c>
      <c r="E16" s="7"/>
      <c r="F16" s="8"/>
      <c r="H16" s="6" t="s">
        <v>57</v>
      </c>
      <c r="I16" s="7">
        <v>8.4</v>
      </c>
      <c r="J16" s="7">
        <v>4.7</v>
      </c>
      <c r="K16" s="7">
        <v>5.2</v>
      </c>
      <c r="L16" s="7"/>
      <c r="M16" s="8"/>
    </row>
    <row r="17" spans="1:13" x14ac:dyDescent="0.25">
      <c r="A17" s="6" t="s">
        <v>58</v>
      </c>
      <c r="B17" s="7">
        <v>6.3</v>
      </c>
      <c r="C17" s="7">
        <v>11.4</v>
      </c>
      <c r="D17" s="7">
        <v>4.9000000000000004</v>
      </c>
      <c r="E17" s="7"/>
      <c r="F17" s="8"/>
      <c r="H17" s="6" t="s">
        <v>59</v>
      </c>
      <c r="I17" s="7">
        <v>10.3</v>
      </c>
      <c r="J17" s="7">
        <v>8.8000000000000007</v>
      </c>
      <c r="K17" s="7">
        <v>9.4</v>
      </c>
      <c r="L17" s="7"/>
      <c r="M17" s="8"/>
    </row>
    <row r="18" spans="1:13" x14ac:dyDescent="0.25">
      <c r="A18" s="6" t="s">
        <v>60</v>
      </c>
      <c r="B18" s="7">
        <v>3.5</v>
      </c>
      <c r="C18" s="7">
        <v>8.4</v>
      </c>
      <c r="D18" s="7">
        <v>12</v>
      </c>
      <c r="E18" s="7"/>
      <c r="F18" s="8"/>
      <c r="H18" s="6" t="s">
        <v>61</v>
      </c>
      <c r="I18" s="7">
        <v>6.8</v>
      </c>
      <c r="J18" s="7">
        <v>8</v>
      </c>
      <c r="K18" s="7">
        <v>9</v>
      </c>
      <c r="L18" s="7"/>
      <c r="M18" s="8"/>
    </row>
    <row r="19" spans="1:13" x14ac:dyDescent="0.25">
      <c r="A19" s="6" t="s">
        <v>62</v>
      </c>
      <c r="B19" s="7">
        <v>3.7</v>
      </c>
      <c r="C19" s="7">
        <v>7.2</v>
      </c>
      <c r="D19" s="7">
        <v>10.7</v>
      </c>
      <c r="E19" s="7"/>
      <c r="F19" s="8"/>
      <c r="H19" s="6" t="s">
        <v>63</v>
      </c>
      <c r="I19" s="7">
        <v>2.5</v>
      </c>
      <c r="J19" s="7">
        <v>12</v>
      </c>
      <c r="K19" s="7">
        <v>4.0999999999999996</v>
      </c>
      <c r="L19" s="7"/>
      <c r="M19" s="8"/>
    </row>
    <row r="20" spans="1:13" x14ac:dyDescent="0.25">
      <c r="A20" s="6" t="s">
        <v>64</v>
      </c>
      <c r="B20" s="7">
        <v>11.3</v>
      </c>
      <c r="C20" s="7">
        <v>10.4</v>
      </c>
      <c r="D20" s="7">
        <v>10.7</v>
      </c>
      <c r="E20" s="7"/>
      <c r="F20" s="8"/>
      <c r="H20" s="6" t="s">
        <v>65</v>
      </c>
      <c r="I20" s="7">
        <v>5</v>
      </c>
      <c r="J20" s="7">
        <v>12</v>
      </c>
      <c r="K20" s="7">
        <v>3.1</v>
      </c>
      <c r="L20" s="7"/>
      <c r="M20" s="8"/>
    </row>
    <row r="21" spans="1:13" x14ac:dyDescent="0.25">
      <c r="A21" s="6" t="s">
        <v>66</v>
      </c>
      <c r="B21" s="7">
        <v>8.6999999999999993</v>
      </c>
      <c r="C21" s="7">
        <v>7.9</v>
      </c>
      <c r="D21" s="7">
        <v>3.2</v>
      </c>
      <c r="E21" s="7"/>
      <c r="F21" s="8"/>
      <c r="H21" s="6" t="s">
        <v>67</v>
      </c>
      <c r="I21" s="7">
        <v>11.8</v>
      </c>
      <c r="J21" s="7">
        <v>8.1</v>
      </c>
      <c r="K21" s="7">
        <v>6.7</v>
      </c>
      <c r="L21" s="7"/>
      <c r="M21" s="8"/>
    </row>
    <row r="22" spans="1:13" x14ac:dyDescent="0.25">
      <c r="A22" s="6" t="s">
        <v>68</v>
      </c>
      <c r="B22" s="7">
        <v>11.9</v>
      </c>
      <c r="C22" s="7">
        <v>11</v>
      </c>
      <c r="D22" s="7">
        <v>9.8000000000000007</v>
      </c>
      <c r="E22" s="7"/>
      <c r="F22" s="8"/>
      <c r="H22" s="6" t="s">
        <v>69</v>
      </c>
      <c r="I22" s="7">
        <v>5.0999999999999996</v>
      </c>
      <c r="J22" s="7">
        <v>5.8</v>
      </c>
      <c r="K22" s="7">
        <v>7.7</v>
      </c>
      <c r="L22" s="7"/>
      <c r="M22" s="8"/>
    </row>
    <row r="23" spans="1:13" x14ac:dyDescent="0.25">
      <c r="A23" s="6" t="s">
        <v>70</v>
      </c>
      <c r="B23" s="7">
        <v>11.1</v>
      </c>
      <c r="C23" s="7">
        <v>5.4</v>
      </c>
      <c r="D23" s="7">
        <v>11</v>
      </c>
      <c r="E23" s="7"/>
      <c r="F23" s="8"/>
      <c r="H23" s="6" t="s">
        <v>71</v>
      </c>
      <c r="I23" s="7">
        <v>8.1999999999999993</v>
      </c>
      <c r="J23" s="7">
        <v>2</v>
      </c>
      <c r="K23" s="7">
        <v>11.1</v>
      </c>
      <c r="L23" s="7"/>
      <c r="M23" s="8"/>
    </row>
    <row r="24" spans="1:13" x14ac:dyDescent="0.25">
      <c r="A24" s="6" t="s">
        <v>72</v>
      </c>
      <c r="B24" s="7">
        <v>5</v>
      </c>
      <c r="C24" s="7">
        <v>9.1999999999999993</v>
      </c>
      <c r="D24" s="7">
        <v>5.4</v>
      </c>
      <c r="E24" s="7"/>
      <c r="F24" s="8"/>
      <c r="H24" s="6" t="s">
        <v>73</v>
      </c>
      <c r="I24" s="7">
        <v>4.4000000000000004</v>
      </c>
      <c r="J24" s="7">
        <v>4.7</v>
      </c>
      <c r="K24" s="7">
        <v>4.2</v>
      </c>
      <c r="L24" s="7"/>
      <c r="M24" s="8"/>
    </row>
    <row r="25" spans="1:13" x14ac:dyDescent="0.25">
      <c r="A25" s="6" t="s">
        <v>74</v>
      </c>
      <c r="B25" s="7">
        <v>6.9</v>
      </c>
      <c r="C25" s="7">
        <v>10.3</v>
      </c>
      <c r="D25" s="7">
        <v>7.1</v>
      </c>
      <c r="E25" s="7"/>
      <c r="F25" s="8"/>
      <c r="H25" s="6" t="s">
        <v>75</v>
      </c>
      <c r="I25" s="7">
        <v>9.1</v>
      </c>
      <c r="J25" s="7">
        <v>4.8</v>
      </c>
      <c r="K25" s="7">
        <v>3.8</v>
      </c>
      <c r="L25" s="7"/>
      <c r="M25" s="8"/>
    </row>
    <row r="26" spans="1:13" x14ac:dyDescent="0.25">
      <c r="A26" s="6" t="s">
        <v>76</v>
      </c>
      <c r="B26" s="7">
        <v>5.9</v>
      </c>
      <c r="C26" s="7">
        <v>11.7</v>
      </c>
      <c r="D26" s="7">
        <v>9</v>
      </c>
      <c r="E26" s="7"/>
      <c r="F26" s="8"/>
      <c r="H26" s="6" t="s">
        <v>77</v>
      </c>
      <c r="I26" s="7">
        <v>6.9</v>
      </c>
      <c r="J26" s="7">
        <v>8.8000000000000007</v>
      </c>
      <c r="K26" s="7">
        <v>10.7</v>
      </c>
      <c r="L26" s="7"/>
      <c r="M26" s="8"/>
    </row>
    <row r="27" spans="1:13" x14ac:dyDescent="0.25">
      <c r="A27" s="6" t="s">
        <v>78</v>
      </c>
      <c r="B27" s="7">
        <v>3.2</v>
      </c>
      <c r="C27" s="7">
        <v>9.1999999999999993</v>
      </c>
      <c r="D27" s="7">
        <v>8.5</v>
      </c>
      <c r="E27" s="7"/>
      <c r="F27" s="8"/>
      <c r="H27" s="6" t="s">
        <v>79</v>
      </c>
      <c r="I27" s="7">
        <v>10.9</v>
      </c>
      <c r="J27" s="7">
        <v>10</v>
      </c>
      <c r="K27" s="7">
        <v>9.9</v>
      </c>
      <c r="L27" s="7"/>
      <c r="M27" s="8"/>
    </row>
    <row r="28" spans="1:13" x14ac:dyDescent="0.25">
      <c r="A28" s="6" t="s">
        <v>80</v>
      </c>
      <c r="B28" s="7">
        <v>2.8</v>
      </c>
      <c r="C28" s="7">
        <v>11.1</v>
      </c>
      <c r="D28" s="7">
        <v>7.6</v>
      </c>
      <c r="E28" s="7"/>
      <c r="F28" s="8"/>
      <c r="H28" s="6" t="s">
        <v>81</v>
      </c>
      <c r="I28" s="7">
        <v>7.9</v>
      </c>
      <c r="J28" s="7">
        <v>10.3</v>
      </c>
      <c r="K28" s="7">
        <v>2.9</v>
      </c>
      <c r="L28" s="7"/>
      <c r="M28" s="8"/>
    </row>
    <row r="29" spans="1:13" x14ac:dyDescent="0.25">
      <c r="A29" s="6" t="s">
        <v>82</v>
      </c>
      <c r="B29" s="7">
        <v>8.6999999999999993</v>
      </c>
      <c r="C29" s="7">
        <v>5.5</v>
      </c>
      <c r="D29" s="7">
        <v>6.3</v>
      </c>
      <c r="E29" s="7"/>
      <c r="F29" s="8"/>
      <c r="H29" s="6" t="s">
        <v>83</v>
      </c>
      <c r="I29" s="7">
        <v>5.6</v>
      </c>
      <c r="J29" s="7">
        <v>9</v>
      </c>
      <c r="K29" s="7">
        <v>2.9</v>
      </c>
      <c r="L29" s="7"/>
      <c r="M29" s="8"/>
    </row>
    <row r="32" spans="1:13" x14ac:dyDescent="0.25">
      <c r="D32" s="7"/>
      <c r="E32" s="7"/>
    </row>
  </sheetData>
  <pageMargins left="0.7" right="0.7" top="0.78740157499999996" bottom="0.78740157499999996"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B4001-7262-4A7B-A9FC-86C5EEE9AB61}">
  <dimension ref="A1:C9"/>
  <sheetViews>
    <sheetView zoomScaleNormal="100" workbookViewId="0">
      <selection sqref="A1:C1"/>
    </sheetView>
  </sheetViews>
  <sheetFormatPr baseColWidth="10" defaultColWidth="11.44140625" defaultRowHeight="13.2" x14ac:dyDescent="0.25"/>
  <cols>
    <col min="1" max="1" width="16.88671875" style="1" customWidth="1"/>
    <col min="2" max="16384" width="11.44140625" style="1"/>
  </cols>
  <sheetData>
    <row r="1" spans="1:3" ht="15.6" x14ac:dyDescent="0.3">
      <c r="A1" s="46" t="s">
        <v>93</v>
      </c>
      <c r="B1" s="46"/>
      <c r="C1" s="46"/>
    </row>
    <row r="2" spans="1:3" x14ac:dyDescent="0.25">
      <c r="A2" s="19" t="s">
        <v>92</v>
      </c>
      <c r="C2" s="19">
        <v>87</v>
      </c>
    </row>
    <row r="4" spans="1:3" x14ac:dyDescent="0.25">
      <c r="A4" s="16" t="s">
        <v>91</v>
      </c>
      <c r="B4" s="16" t="s">
        <v>90</v>
      </c>
      <c r="C4" s="16" t="s">
        <v>89</v>
      </c>
    </row>
    <row r="5" spans="1:3" x14ac:dyDescent="0.25">
      <c r="A5" s="1" t="s">
        <v>88</v>
      </c>
      <c r="B5" s="1">
        <v>29</v>
      </c>
      <c r="C5" s="20"/>
    </row>
    <row r="6" spans="1:3" x14ac:dyDescent="0.25">
      <c r="A6" s="1" t="s">
        <v>87</v>
      </c>
      <c r="B6" s="1">
        <v>28</v>
      </c>
      <c r="C6" s="20"/>
    </row>
    <row r="7" spans="1:3" x14ac:dyDescent="0.25">
      <c r="A7" s="1" t="s">
        <v>86</v>
      </c>
      <c r="B7" s="1">
        <v>17</v>
      </c>
      <c r="C7" s="20"/>
    </row>
    <row r="8" spans="1:3" x14ac:dyDescent="0.25">
      <c r="A8" s="1" t="s">
        <v>85</v>
      </c>
      <c r="B8" s="1">
        <v>11</v>
      </c>
      <c r="C8" s="20"/>
    </row>
    <row r="9" spans="1:3" x14ac:dyDescent="0.25">
      <c r="A9" s="1" t="s">
        <v>84</v>
      </c>
      <c r="B9" s="1">
        <v>2</v>
      </c>
      <c r="C9" s="20"/>
    </row>
  </sheetData>
  <mergeCells count="1">
    <mergeCell ref="A1:C1"/>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EFDF-123F-40AB-92C4-3FD65DBC13E8}">
  <dimension ref="A1:D14"/>
  <sheetViews>
    <sheetView zoomScaleNormal="100" workbookViewId="0">
      <selection activeCell="D1" sqref="D1"/>
    </sheetView>
  </sheetViews>
  <sheetFormatPr baseColWidth="10" defaultColWidth="11.44140625" defaultRowHeight="13.2" x14ac:dyDescent="0.25"/>
  <cols>
    <col min="1" max="1" width="14.5546875" style="1" customWidth="1"/>
    <col min="2" max="2" width="23.109375" style="1" bestFit="1" customWidth="1"/>
    <col min="3" max="3" width="14.6640625" style="1" bestFit="1" customWidth="1"/>
    <col min="4" max="4" width="22" style="1" bestFit="1" customWidth="1"/>
    <col min="5" max="16384" width="11.44140625" style="1"/>
  </cols>
  <sheetData>
    <row r="1" spans="1:4" ht="15.6" x14ac:dyDescent="0.3">
      <c r="A1" s="16" t="s">
        <v>94</v>
      </c>
      <c r="B1" s="21">
        <v>29</v>
      </c>
      <c r="D1" s="18" t="s">
        <v>110</v>
      </c>
    </row>
    <row r="2" spans="1:4" ht="15.6" x14ac:dyDescent="0.3">
      <c r="A2" s="16" t="s">
        <v>95</v>
      </c>
      <c r="B2" s="21">
        <v>1</v>
      </c>
      <c r="D2" s="18" t="s">
        <v>111</v>
      </c>
    </row>
    <row r="7" spans="1:4" x14ac:dyDescent="0.25">
      <c r="A7" s="2" t="s">
        <v>96</v>
      </c>
      <c r="B7" s="2" t="s">
        <v>97</v>
      </c>
      <c r="C7" s="2" t="s">
        <v>98</v>
      </c>
      <c r="D7" s="2" t="s">
        <v>99</v>
      </c>
    </row>
    <row r="8" spans="1:4" x14ac:dyDescent="0.25">
      <c r="A8" s="1">
        <v>1</v>
      </c>
      <c r="B8" s="1">
        <v>1</v>
      </c>
      <c r="C8" s="1">
        <f>B1/B8</f>
        <v>29</v>
      </c>
      <c r="D8" s="1">
        <f>0.5*($B8+$C8)</f>
        <v>15</v>
      </c>
    </row>
    <row r="9" spans="1:4" x14ac:dyDescent="0.25">
      <c r="A9" s="1">
        <v>2</v>
      </c>
      <c r="B9" s="1">
        <f>D$8</f>
        <v>15</v>
      </c>
      <c r="C9" s="1">
        <f>B1/B9</f>
        <v>1.9333333333333333</v>
      </c>
      <c r="D9" s="1">
        <f t="shared" ref="D9:D11" si="0">0.5*($B9+$C9)</f>
        <v>8.4666666666666668</v>
      </c>
    </row>
    <row r="10" spans="1:4" x14ac:dyDescent="0.25">
      <c r="A10" s="1">
        <v>3</v>
      </c>
      <c r="B10" s="1">
        <f>D$9</f>
        <v>8.4666666666666668</v>
      </c>
      <c r="C10" s="1">
        <f>B1/B10</f>
        <v>3.4251968503937009</v>
      </c>
      <c r="D10" s="1">
        <f t="shared" si="0"/>
        <v>5.9459317585301843</v>
      </c>
    </row>
    <row r="11" spans="1:4" x14ac:dyDescent="0.25">
      <c r="A11" s="1">
        <v>4</v>
      </c>
      <c r="B11" s="1">
        <f>D$10</f>
        <v>5.9459317585301843</v>
      </c>
      <c r="C11" s="1">
        <f>B1/B11</f>
        <v>4.8772843647920894</v>
      </c>
      <c r="D11" s="1">
        <f t="shared" si="0"/>
        <v>5.4116080616611368</v>
      </c>
    </row>
    <row r="12" spans="1:4" x14ac:dyDescent="0.25">
      <c r="A12" s="1">
        <v>5</v>
      </c>
      <c r="B12" s="1">
        <f>D$11</f>
        <v>5.4116080616611368</v>
      </c>
      <c r="C12" s="1">
        <f>B1/B12</f>
        <v>5.3588507647943402</v>
      </c>
      <c r="D12" s="1">
        <f>0.5*($B12+$C12)</f>
        <v>5.385229413227739</v>
      </c>
    </row>
    <row r="13" spans="1:4" x14ac:dyDescent="0.25">
      <c r="A13" s="1">
        <v>6</v>
      </c>
      <c r="B13" s="1">
        <f>D$12</f>
        <v>5.385229413227739</v>
      </c>
      <c r="C13" s="1">
        <f>B1/B13</f>
        <v>5.3851002018163427</v>
      </c>
      <c r="D13" s="1">
        <f>0.5*($B13+$C13)</f>
        <v>5.3851648075220409</v>
      </c>
    </row>
    <row r="14" spans="1:4" x14ac:dyDescent="0.25">
      <c r="A14" s="1">
        <v>7</v>
      </c>
      <c r="B14" s="1">
        <f>D$13</f>
        <v>5.3851648075220409</v>
      </c>
      <c r="C14" s="1">
        <f>B1/B14</f>
        <v>5.3851648067469675</v>
      </c>
      <c r="D14" s="1">
        <f>0.5*($B14+$C14)</f>
        <v>5.3851648071345046</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7BAF0-6746-4B46-9C77-00308365D99D}">
  <dimension ref="A1:F9"/>
  <sheetViews>
    <sheetView zoomScaleNormal="100" workbookViewId="0"/>
  </sheetViews>
  <sheetFormatPr baseColWidth="10" defaultColWidth="11.44140625" defaultRowHeight="13.2" x14ac:dyDescent="0.25"/>
  <cols>
    <col min="1" max="1" width="19.5546875" style="1" bestFit="1" customWidth="1"/>
    <col min="2" max="2" width="11.88671875" style="1" bestFit="1" customWidth="1"/>
    <col min="3" max="3" width="11.44140625" style="1"/>
    <col min="4" max="4" width="5.5546875" style="1" bestFit="1" customWidth="1"/>
    <col min="5" max="5" width="27.5546875" style="1" bestFit="1" customWidth="1"/>
    <col min="6" max="6" width="13.33203125" style="1" bestFit="1" customWidth="1"/>
    <col min="7" max="16384" width="11.44140625" style="1"/>
  </cols>
  <sheetData>
    <row r="1" spans="1:6" ht="15.6" x14ac:dyDescent="0.3">
      <c r="A1" s="11" t="s">
        <v>112</v>
      </c>
    </row>
    <row r="2" spans="1:6" x14ac:dyDescent="0.25">
      <c r="A2" s="47" t="s">
        <v>100</v>
      </c>
      <c r="B2" s="47"/>
      <c r="C2" s="47"/>
      <c r="D2" s="47"/>
      <c r="E2" s="47"/>
      <c r="F2" s="47"/>
    </row>
    <row r="3" spans="1:6" x14ac:dyDescent="0.25">
      <c r="A3" s="16" t="s">
        <v>101</v>
      </c>
      <c r="B3" s="7">
        <v>62490</v>
      </c>
      <c r="D3" s="4" t="s">
        <v>102</v>
      </c>
      <c r="E3" s="5" t="s">
        <v>103</v>
      </c>
      <c r="F3" s="5" t="s">
        <v>104</v>
      </c>
    </row>
    <row r="4" spans="1:6" x14ac:dyDescent="0.25">
      <c r="A4" s="16" t="s">
        <v>105</v>
      </c>
      <c r="B4" s="22">
        <f ca="1">DATE(YEAR(TODAY()),1,1)</f>
        <v>44197</v>
      </c>
      <c r="D4" s="1">
        <f ca="1">YEAR(B4)</f>
        <v>2021</v>
      </c>
      <c r="E4" s="7"/>
      <c r="F4" s="7"/>
    </row>
    <row r="5" spans="1:6" x14ac:dyDescent="0.25">
      <c r="D5" s="1">
        <f ca="1">D4+1</f>
        <v>2022</v>
      </c>
      <c r="E5" s="7"/>
      <c r="F5" s="7"/>
    </row>
    <row r="6" spans="1:6" x14ac:dyDescent="0.25">
      <c r="D6" s="1">
        <f t="shared" ref="D6:D8" ca="1" si="0">D5+1</f>
        <v>2023</v>
      </c>
      <c r="E6" s="7"/>
      <c r="F6" s="7"/>
    </row>
    <row r="7" spans="1:6" x14ac:dyDescent="0.25">
      <c r="D7" s="1">
        <f t="shared" ca="1" si="0"/>
        <v>2024</v>
      </c>
      <c r="E7" s="7"/>
      <c r="F7" s="7"/>
    </row>
    <row r="8" spans="1:6" x14ac:dyDescent="0.25">
      <c r="D8" s="1">
        <f t="shared" ca="1" si="0"/>
        <v>2025</v>
      </c>
      <c r="E8" s="7"/>
      <c r="F8" s="7"/>
    </row>
    <row r="9" spans="1:6" x14ac:dyDescent="0.25">
      <c r="D9" s="1">
        <f ca="1">D8+1</f>
        <v>2026</v>
      </c>
      <c r="E9" s="7"/>
      <c r="F9" s="7"/>
    </row>
  </sheetData>
  <mergeCells count="1">
    <mergeCell ref="A2:F2"/>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FC16-653E-493D-B3D6-EC94B1C892CC}">
  <dimension ref="A1:F10"/>
  <sheetViews>
    <sheetView zoomScaleNormal="100" workbookViewId="0"/>
  </sheetViews>
  <sheetFormatPr baseColWidth="10" defaultColWidth="11.44140625" defaultRowHeight="13.2" x14ac:dyDescent="0.25"/>
  <cols>
    <col min="1" max="1" width="19.5546875" style="1" bestFit="1" customWidth="1"/>
    <col min="2" max="2" width="11.88671875" style="1" bestFit="1" customWidth="1"/>
    <col min="3" max="3" width="11.44140625" style="1"/>
    <col min="4" max="4" width="5.5546875" style="1" bestFit="1" customWidth="1"/>
    <col min="5" max="5" width="27.6640625" style="1" bestFit="1" customWidth="1"/>
    <col min="6" max="6" width="13.44140625" style="1" bestFit="1" customWidth="1"/>
    <col min="7" max="16384" width="11.44140625" style="1"/>
  </cols>
  <sheetData>
    <row r="1" spans="1:6" ht="15.6" x14ac:dyDescent="0.3">
      <c r="A1" s="11" t="s">
        <v>112</v>
      </c>
    </row>
    <row r="2" spans="1:6" x14ac:dyDescent="0.25">
      <c r="A2" s="47" t="s">
        <v>100</v>
      </c>
      <c r="B2" s="47"/>
      <c r="C2" s="47"/>
      <c r="D2" s="47"/>
      <c r="E2" s="47"/>
      <c r="F2" s="47"/>
    </row>
    <row r="3" spans="1:6" x14ac:dyDescent="0.25">
      <c r="A3" s="16" t="s">
        <v>101</v>
      </c>
      <c r="B3" s="7">
        <v>62490</v>
      </c>
      <c r="D3" s="4" t="s">
        <v>102</v>
      </c>
      <c r="E3" s="5" t="s">
        <v>103</v>
      </c>
      <c r="F3" s="5" t="s">
        <v>104</v>
      </c>
    </row>
    <row r="4" spans="1:6" x14ac:dyDescent="0.25">
      <c r="A4" s="16" t="s">
        <v>105</v>
      </c>
      <c r="B4" s="22">
        <f ca="1">DATE(YEAR(TODAY()),4,1)</f>
        <v>44287</v>
      </c>
      <c r="D4" s="1">
        <f ca="1">YEAR(B4)</f>
        <v>2021</v>
      </c>
      <c r="E4" s="7"/>
      <c r="F4" s="7">
        <f>$B3-E4</f>
        <v>62490</v>
      </c>
    </row>
    <row r="5" spans="1:6" x14ac:dyDescent="0.25">
      <c r="A5" s="12" t="s">
        <v>106</v>
      </c>
      <c r="B5" s="23">
        <f ca="1">MONTH(B4)</f>
        <v>4</v>
      </c>
      <c r="D5" s="1">
        <f ca="1">D4+1</f>
        <v>2022</v>
      </c>
      <c r="E5" s="7">
        <f>B$3/6</f>
        <v>10415</v>
      </c>
      <c r="F5" s="7">
        <f>F4-E5</f>
        <v>52075</v>
      </c>
    </row>
    <row r="6" spans="1:6" x14ac:dyDescent="0.25">
      <c r="D6" s="1">
        <f t="shared" ref="D6:D8" ca="1" si="0">D5+1</f>
        <v>2023</v>
      </c>
      <c r="E6" s="7">
        <f>B$3/6</f>
        <v>10415</v>
      </c>
      <c r="F6" s="7">
        <f t="shared" ref="F6:F10" si="1">F5-E6</f>
        <v>41660</v>
      </c>
    </row>
    <row r="7" spans="1:6" x14ac:dyDescent="0.25">
      <c r="D7" s="1">
        <f t="shared" ca="1" si="0"/>
        <v>2024</v>
      </c>
      <c r="E7" s="7">
        <f>B$3/6</f>
        <v>10415</v>
      </c>
      <c r="F7" s="7">
        <f t="shared" si="1"/>
        <v>31245</v>
      </c>
    </row>
    <row r="8" spans="1:6" x14ac:dyDescent="0.25">
      <c r="D8" s="1">
        <f t="shared" ca="1" si="0"/>
        <v>2025</v>
      </c>
      <c r="E8" s="7">
        <f>B$3/6</f>
        <v>10415</v>
      </c>
      <c r="F8" s="7">
        <f t="shared" si="1"/>
        <v>20830</v>
      </c>
    </row>
    <row r="9" spans="1:6" x14ac:dyDescent="0.25">
      <c r="D9" s="1">
        <f ca="1">D8+1</f>
        <v>2026</v>
      </c>
      <c r="E9" s="7">
        <f>B$3/6</f>
        <v>10415</v>
      </c>
      <c r="F9" s="7">
        <f t="shared" si="1"/>
        <v>10415</v>
      </c>
    </row>
    <row r="10" spans="1:6" x14ac:dyDescent="0.25">
      <c r="D10" s="1">
        <f ca="1">D9+1</f>
        <v>2027</v>
      </c>
      <c r="E10" s="7"/>
      <c r="F10" s="7">
        <f t="shared" si="1"/>
        <v>10415</v>
      </c>
    </row>
  </sheetData>
  <mergeCells count="1">
    <mergeCell ref="A2:F2"/>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62EB-7421-4AA9-86BF-0FA55407234D}">
  <dimension ref="A1:M27"/>
  <sheetViews>
    <sheetView zoomScaleNormal="100" workbookViewId="0">
      <selection activeCell="E1" sqref="E1"/>
    </sheetView>
  </sheetViews>
  <sheetFormatPr baseColWidth="10" defaultColWidth="14.6640625" defaultRowHeight="13.8" x14ac:dyDescent="0.25"/>
  <cols>
    <col min="1" max="16384" width="14.6640625" style="26"/>
  </cols>
  <sheetData>
    <row r="1" spans="1:13" ht="39.9" customHeight="1" x14ac:dyDescent="0.3">
      <c r="A1" s="24" t="str">
        <f ca="1">VLOOKUP($M2,$J$2:$K$19,2,FALSE)</f>
        <v>=F5+$B2</v>
      </c>
      <c r="B1" s="25" t="str">
        <f ca="1">VLOOKUP($M5,$J$2:$K$19,2,FALSE)</f>
        <v>=$E$5+C2</v>
      </c>
      <c r="C1" s="25" t="str">
        <f ca="1">VLOOKUP($M7,$J$2:$K$19,2,FALSE)</f>
        <v>=F$5+$B$2</v>
      </c>
      <c r="E1" s="27" t="s">
        <v>116</v>
      </c>
      <c r="J1" s="28"/>
      <c r="K1" s="29" t="s">
        <v>117</v>
      </c>
      <c r="L1" s="28"/>
      <c r="M1" s="28"/>
    </row>
    <row r="2" spans="1:13" ht="39.9" customHeight="1" x14ac:dyDescent="0.25">
      <c r="A2" s="25" t="str">
        <f t="shared" ref="A2:A3" ca="1" si="0">VLOOKUP($M3,$J$2:$K$19,2,FALSE)</f>
        <v>=E$2+$B$4</v>
      </c>
      <c r="B2" s="25" t="str">
        <f t="shared" ref="B2:B3" ca="1" si="1">VLOOKUP($M6,$J$2:$K$19,2,FALSE)</f>
        <v>=H$1+E7</v>
      </c>
      <c r="C2" s="25" t="str">
        <f t="shared" ref="C2:C3" ca="1" si="2">VLOOKUP($M8,$J$2:$K$19,2,FALSE)</f>
        <v>=D1+B3</v>
      </c>
      <c r="J2" s="28">
        <v>1</v>
      </c>
      <c r="K2" s="30" t="s">
        <v>118</v>
      </c>
      <c r="L2" s="28">
        <f ca="1">RAND()</f>
        <v>0.25957286741023666</v>
      </c>
      <c r="M2" s="28">
        <f t="shared" ref="M2:M10" ca="1" si="3">MATCH(SMALL(L$2:L$19,ROW()-1),L$2:L$19,0)</f>
        <v>18</v>
      </c>
    </row>
    <row r="3" spans="1:13" ht="39.9" customHeight="1" x14ac:dyDescent="0.25">
      <c r="A3" s="25" t="str">
        <f t="shared" ca="1" si="0"/>
        <v>=E2+C4</v>
      </c>
      <c r="B3" s="25" t="str">
        <f t="shared" ca="1" si="1"/>
        <v>=F$5+$B$2</v>
      </c>
      <c r="C3" s="25" t="str">
        <f t="shared" ca="1" si="2"/>
        <v>=H$1+E$7</v>
      </c>
      <c r="J3" s="28">
        <v>2</v>
      </c>
      <c r="K3" s="30" t="s">
        <v>119</v>
      </c>
      <c r="L3" s="28">
        <f t="shared" ref="L3:L19" ca="1" si="4">RAND()</f>
        <v>0.90863262378405452</v>
      </c>
      <c r="M3" s="28">
        <f t="shared" ca="1" si="3"/>
        <v>10</v>
      </c>
    </row>
    <row r="4" spans="1:13" x14ac:dyDescent="0.25">
      <c r="J4" s="28">
        <v>3</v>
      </c>
      <c r="K4" s="30" t="s">
        <v>120</v>
      </c>
      <c r="L4" s="28">
        <f t="shared" ca="1" si="4"/>
        <v>0.5276065774048363</v>
      </c>
      <c r="M4" s="28">
        <f t="shared" ca="1" si="3"/>
        <v>16</v>
      </c>
    </row>
    <row r="5" spans="1:13" x14ac:dyDescent="0.25">
      <c r="J5" s="28">
        <v>4</v>
      </c>
      <c r="K5" s="30" t="s">
        <v>121</v>
      </c>
      <c r="L5" s="28">
        <f t="shared" ca="1" si="4"/>
        <v>0.25427994820146604</v>
      </c>
      <c r="M5" s="28">
        <f t="shared" ca="1" si="3"/>
        <v>8</v>
      </c>
    </row>
    <row r="6" spans="1:13" x14ac:dyDescent="0.25">
      <c r="A6" s="31" t="s">
        <v>122</v>
      </c>
      <c r="J6" s="28">
        <v>5</v>
      </c>
      <c r="K6" s="30" t="s">
        <v>123</v>
      </c>
      <c r="L6" s="28">
        <f t="shared" ca="1" si="4"/>
        <v>0.70779156409024779</v>
      </c>
      <c r="M6" s="28">
        <f t="shared" ca="1" si="3"/>
        <v>6</v>
      </c>
    </row>
    <row r="7" spans="1:13" x14ac:dyDescent="0.25">
      <c r="A7" s="31" t="s">
        <v>124</v>
      </c>
      <c r="J7" s="28">
        <v>6</v>
      </c>
      <c r="K7" s="30" t="s">
        <v>125</v>
      </c>
      <c r="L7" s="28">
        <f t="shared" ca="1" si="4"/>
        <v>0.14226836393192743</v>
      </c>
      <c r="M7" s="28">
        <f t="shared" ca="1" si="3"/>
        <v>12</v>
      </c>
    </row>
    <row r="8" spans="1:13" ht="20.399999999999999" x14ac:dyDescent="0.35">
      <c r="A8" s="32"/>
      <c r="J8" s="28">
        <v>7</v>
      </c>
      <c r="K8" s="30" t="s">
        <v>126</v>
      </c>
      <c r="L8" s="28">
        <f t="shared" ca="1" si="4"/>
        <v>0.56650102653442147</v>
      </c>
      <c r="M8" s="28">
        <f t="shared" ca="1" si="3"/>
        <v>15</v>
      </c>
    </row>
    <row r="9" spans="1:13" x14ac:dyDescent="0.25">
      <c r="J9" s="28">
        <v>8</v>
      </c>
      <c r="K9" s="30" t="s">
        <v>127</v>
      </c>
      <c r="L9" s="28">
        <f t="shared" ca="1" si="4"/>
        <v>0.12541794662927475</v>
      </c>
      <c r="M9" s="28">
        <f t="shared" ca="1" si="3"/>
        <v>4</v>
      </c>
    </row>
    <row r="10" spans="1:13" x14ac:dyDescent="0.25">
      <c r="J10" s="28">
        <v>9</v>
      </c>
      <c r="K10" s="30" t="s">
        <v>128</v>
      </c>
      <c r="L10" s="28">
        <f t="shared" ca="1" si="4"/>
        <v>0.6179939384842833</v>
      </c>
      <c r="M10" s="28">
        <f t="shared" ca="1" si="3"/>
        <v>1</v>
      </c>
    </row>
    <row r="11" spans="1:13" x14ac:dyDescent="0.25">
      <c r="J11" s="28">
        <v>10</v>
      </c>
      <c r="K11" s="30" t="s">
        <v>129</v>
      </c>
      <c r="L11" s="28">
        <f t="shared" ca="1" si="4"/>
        <v>1.461539049004057E-2</v>
      </c>
      <c r="M11" s="28"/>
    </row>
    <row r="12" spans="1:13" x14ac:dyDescent="0.25">
      <c r="J12" s="28">
        <v>11</v>
      </c>
      <c r="K12" s="30" t="s">
        <v>130</v>
      </c>
      <c r="L12" s="28">
        <f t="shared" ca="1" si="4"/>
        <v>0.91320465302839637</v>
      </c>
      <c r="M12" s="28"/>
    </row>
    <row r="13" spans="1:13" x14ac:dyDescent="0.25">
      <c r="J13" s="28">
        <v>12</v>
      </c>
      <c r="K13" s="30" t="s">
        <v>131</v>
      </c>
      <c r="L13" s="28">
        <f t="shared" ca="1" si="4"/>
        <v>0.23381035081246004</v>
      </c>
      <c r="M13" s="28"/>
    </row>
    <row r="14" spans="1:13" x14ac:dyDescent="0.25">
      <c r="J14" s="28">
        <v>13</v>
      </c>
      <c r="K14" s="30" t="s">
        <v>132</v>
      </c>
      <c r="L14" s="28">
        <f t="shared" ca="1" si="4"/>
        <v>0.53123206573880288</v>
      </c>
      <c r="M14" s="28"/>
    </row>
    <row r="15" spans="1:13" x14ac:dyDescent="0.25">
      <c r="J15" s="28">
        <v>14</v>
      </c>
      <c r="K15" s="30" t="s">
        <v>133</v>
      </c>
      <c r="L15" s="28">
        <f t="shared" ca="1" si="4"/>
        <v>0.53938667469229273</v>
      </c>
      <c r="M15" s="28"/>
    </row>
    <row r="16" spans="1:13" x14ac:dyDescent="0.25">
      <c r="J16" s="28">
        <v>15</v>
      </c>
      <c r="K16" s="30" t="s">
        <v>134</v>
      </c>
      <c r="L16" s="28">
        <f t="shared" ca="1" si="4"/>
        <v>0.24602886086946252</v>
      </c>
      <c r="M16" s="28"/>
    </row>
    <row r="17" spans="9:13" x14ac:dyDescent="0.25">
      <c r="J17" s="28">
        <v>16</v>
      </c>
      <c r="K17" s="30" t="s">
        <v>135</v>
      </c>
      <c r="L17" s="28">
        <f t="shared" ca="1" si="4"/>
        <v>5.2981871344452536E-2</v>
      </c>
      <c r="M17" s="28"/>
    </row>
    <row r="18" spans="9:13" x14ac:dyDescent="0.25">
      <c r="J18" s="28">
        <v>17</v>
      </c>
      <c r="K18" s="30" t="s">
        <v>136</v>
      </c>
      <c r="L18" s="28">
        <f t="shared" ca="1" si="4"/>
        <v>0.88059473885462669</v>
      </c>
      <c r="M18" s="28"/>
    </row>
    <row r="19" spans="9:13" x14ac:dyDescent="0.25">
      <c r="J19" s="28">
        <v>18</v>
      </c>
      <c r="K19" s="30" t="s">
        <v>137</v>
      </c>
      <c r="L19" s="28">
        <f t="shared" ca="1" si="4"/>
        <v>1.0905978753313783E-2</v>
      </c>
      <c r="M19" s="28"/>
    </row>
    <row r="25" spans="9:13" x14ac:dyDescent="0.25">
      <c r="I25" s="33"/>
      <c r="J25" s="33"/>
      <c r="K25" s="33"/>
    </row>
    <row r="26" spans="9:13" x14ac:dyDescent="0.25">
      <c r="I26" s="33"/>
      <c r="J26" s="33"/>
      <c r="K26" s="33"/>
    </row>
    <row r="27" spans="9:13" x14ac:dyDescent="0.25">
      <c r="I27" s="33"/>
      <c r="J27" s="33"/>
      <c r="K27" s="33"/>
    </row>
  </sheetData>
  <sheetProtection algorithmName="SHA-512" hashValue="T5R85GScpWh8041z17k6ptJ9ldC/lnWKH/B27Bh01DAuL6QO+fbUuiErs71PmXUwHYkwT9ak465bhyPLz+kiYw==" saltValue="uG6jJW5I9tSsPq1nROjQkg=="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CB3AE97854C894F8DCCD5385F37DCE3" ma:contentTypeVersion="6" ma:contentTypeDescription="Ein neues Dokument erstellen." ma:contentTypeScope="" ma:versionID="256fecccc1b1904f8ee0a9cc42e0e63f">
  <xsd:schema xmlns:xsd="http://www.w3.org/2001/XMLSchema" xmlns:xs="http://www.w3.org/2001/XMLSchema" xmlns:p="http://schemas.microsoft.com/office/2006/metadata/properties" xmlns:ns2="376f6087-b50a-4556-9420-353e2122c4d8" targetNamespace="http://schemas.microsoft.com/office/2006/metadata/properties" ma:root="true" ma:fieldsID="62cacd7477c33814e15605acef8376a2" ns2:_="">
    <xsd:import namespace="376f6087-b50a-4556-9420-353e2122c4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6f6087-b50a-4556-9420-353e2122c4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5B3027-20F0-4860-8D5C-782B5D788067}"/>
</file>

<file path=customXml/itemProps2.xml><?xml version="1.0" encoding="utf-8"?>
<ds:datastoreItem xmlns:ds="http://schemas.openxmlformats.org/officeDocument/2006/customXml" ds:itemID="{70892C56-1C47-44F3-969D-ED19B9FC47B5}"/>
</file>

<file path=customXml/itemProps3.xml><?xml version="1.0" encoding="utf-8"?>
<ds:datastoreItem xmlns:ds="http://schemas.openxmlformats.org/officeDocument/2006/customXml" ds:itemID="{7B505E3E-A447-4155-B618-684B8A40E6D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Einstieg</vt:lpstr>
      <vt:lpstr>1a</vt:lpstr>
      <vt:lpstr>1b</vt:lpstr>
      <vt:lpstr>2</vt:lpstr>
      <vt:lpstr>5</vt:lpstr>
      <vt:lpstr>8</vt:lpstr>
      <vt:lpstr>13a</vt:lpstr>
      <vt:lpstr>13b</vt:lpstr>
      <vt:lpstr>14(Erzeugung)</vt:lpstr>
      <vt:lpstr>14(Spielblatt)</vt:lpstr>
      <vt:lpstr>14(Lehrkraft)</vt:lpstr>
      <vt:lpstr>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dc:creator>
  <cp:lastModifiedBy>Johannes Neumeyer</cp:lastModifiedBy>
  <dcterms:created xsi:type="dcterms:W3CDTF">2015-06-05T18:19:34Z</dcterms:created>
  <dcterms:modified xsi:type="dcterms:W3CDTF">2021-02-02T10:55:29Z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0x0101009CB3AE97854C894F8DCCD5385F37DCE3</vt:lpwstr>
  </property>
</Properties>
</file>